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625" yWindow="15" windowWidth="23250" windowHeight="12480"/>
  </bookViews>
  <sheets>
    <sheet name="Реестр источников доходов" sheetId="4" r:id="rId1"/>
    <sheet name="Лист1" sheetId="5" r:id="rId2"/>
  </sheets>
  <definedNames>
    <definedName name="_xlnm._FilterDatabase" localSheetId="0" hidden="1">'Реестр источников доходов'!#REF!</definedName>
    <definedName name="_xlnm.Print_Titles" localSheetId="0">'Реестр источников доходов'!$18:$20</definedName>
    <definedName name="_xlnm.Print_Area" localSheetId="0">'Реестр источников доходов'!$A$1:$L$266</definedName>
  </definedNames>
  <calcPr calcId="124519"/>
</workbook>
</file>

<file path=xl/calcChain.xml><?xml version="1.0" encoding="utf-8"?>
<calcChain xmlns="http://schemas.openxmlformats.org/spreadsheetml/2006/main">
  <c r="H209" i="4"/>
  <c r="I209"/>
  <c r="J209"/>
  <c r="K209"/>
  <c r="L209"/>
  <c r="G209"/>
  <c r="K250" l="1"/>
  <c r="L250"/>
  <c r="J250"/>
  <c r="H261"/>
  <c r="I261"/>
  <c r="J261"/>
  <c r="K261"/>
  <c r="L261"/>
  <c r="G261"/>
  <c r="J178" l="1"/>
  <c r="K178"/>
  <c r="L178"/>
  <c r="I178"/>
  <c r="H178"/>
  <c r="G178"/>
  <c r="I182" l="1"/>
  <c r="L182"/>
  <c r="K182"/>
  <c r="J182"/>
  <c r="I119" l="1"/>
  <c r="I98"/>
  <c r="K98"/>
  <c r="L98"/>
  <c r="J48"/>
  <c r="K48"/>
  <c r="L48"/>
  <c r="I111" l="1"/>
  <c r="I250"/>
  <c r="H250"/>
  <c r="H102"/>
  <c r="I102"/>
  <c r="H74"/>
  <c r="I74"/>
  <c r="H42"/>
  <c r="I42"/>
  <c r="I41" s="1"/>
  <c r="H41"/>
  <c r="H182"/>
  <c r="G182"/>
  <c r="G250"/>
  <c r="J175"/>
  <c r="H125" l="1"/>
  <c r="I125"/>
  <c r="J125"/>
  <c r="K125"/>
  <c r="L125"/>
  <c r="G125"/>
  <c r="H138"/>
  <c r="I138"/>
  <c r="J138"/>
  <c r="K138"/>
  <c r="L138"/>
  <c r="G138"/>
  <c r="H128"/>
  <c r="J128"/>
  <c r="K128"/>
  <c r="L128"/>
  <c r="G128"/>
  <c r="H121"/>
  <c r="J121"/>
  <c r="K121"/>
  <c r="L121"/>
  <c r="G121"/>
  <c r="L83"/>
  <c r="H83"/>
  <c r="I83"/>
  <c r="J83"/>
  <c r="K83"/>
  <c r="G83"/>
  <c r="K71"/>
  <c r="L65"/>
  <c r="H65"/>
  <c r="I65"/>
  <c r="J65"/>
  <c r="K65"/>
  <c r="G65"/>
  <c r="H61"/>
  <c r="I61"/>
  <c r="J61"/>
  <c r="K61"/>
  <c r="L61"/>
  <c r="G61"/>
  <c r="H46"/>
  <c r="I46"/>
  <c r="H68"/>
  <c r="I68"/>
  <c r="K68"/>
  <c r="L68"/>
  <c r="J71"/>
  <c r="L71"/>
  <c r="I71"/>
  <c r="K119"/>
  <c r="L119"/>
  <c r="I92"/>
  <c r="I58"/>
  <c r="I168"/>
  <c r="J168"/>
  <c r="K168"/>
  <c r="L168"/>
  <c r="H92" l="1"/>
  <c r="G92"/>
  <c r="H150"/>
  <c r="I150"/>
  <c r="J150"/>
  <c r="K150"/>
  <c r="L150"/>
  <c r="G150"/>
  <c r="I154"/>
  <c r="J154"/>
  <c r="K154"/>
  <c r="L154"/>
  <c r="I148"/>
  <c r="J148"/>
  <c r="K148"/>
  <c r="L148"/>
  <c r="G148"/>
  <c r="I162"/>
  <c r="J162"/>
  <c r="K162"/>
  <c r="L162"/>
  <c r="G162"/>
  <c r="G154"/>
  <c r="G153" s="1"/>
  <c r="G119"/>
  <c r="G116"/>
  <c r="G111"/>
  <c r="G104"/>
  <c r="H162"/>
  <c r="H154"/>
  <c r="H148"/>
  <c r="H119" l="1"/>
  <c r="I116"/>
  <c r="J116"/>
  <c r="K116"/>
  <c r="L116"/>
  <c r="H116"/>
  <c r="J111"/>
  <c r="K111"/>
  <c r="L111"/>
  <c r="H111"/>
  <c r="I104"/>
  <c r="J104"/>
  <c r="K104"/>
  <c r="L104"/>
  <c r="H104"/>
  <c r="G102"/>
  <c r="G101" s="1"/>
  <c r="J102"/>
  <c r="K102"/>
  <c r="L102"/>
  <c r="H170"/>
  <c r="I170"/>
  <c r="J170"/>
  <c r="K170"/>
  <c r="L170"/>
  <c r="G170"/>
  <c r="H24"/>
  <c r="I24"/>
  <c r="J24"/>
  <c r="K24"/>
  <c r="L24"/>
  <c r="G24"/>
  <c r="H101" l="1"/>
  <c r="H58"/>
  <c r="J58"/>
  <c r="K58"/>
  <c r="L58"/>
  <c r="H175" l="1"/>
  <c r="I175"/>
  <c r="J174"/>
  <c r="J173" s="1"/>
  <c r="K175"/>
  <c r="L175"/>
  <c r="L174" s="1"/>
  <c r="L173" s="1"/>
  <c r="G175"/>
  <c r="H90"/>
  <c r="H153"/>
  <c r="H100" s="1"/>
  <c r="I153"/>
  <c r="J153"/>
  <c r="K153"/>
  <c r="L153"/>
  <c r="K101" l="1"/>
  <c r="I101"/>
  <c r="I100" s="1"/>
  <c r="L101"/>
  <c r="L100" s="1"/>
  <c r="J101"/>
  <c r="J100" s="1"/>
  <c r="K100"/>
  <c r="H174"/>
  <c r="H173" s="1"/>
  <c r="G100"/>
  <c r="G174"/>
  <c r="G173" s="1"/>
  <c r="I174"/>
  <c r="I173" s="1"/>
  <c r="I79"/>
  <c r="I78" s="1"/>
  <c r="J79"/>
  <c r="J78" s="1"/>
  <c r="K79"/>
  <c r="K78" s="1"/>
  <c r="L79"/>
  <c r="L78" s="1"/>
  <c r="H79"/>
  <c r="G79"/>
  <c r="I48"/>
  <c r="I94" l="1"/>
  <c r="I52"/>
  <c r="I51" s="1"/>
  <c r="J52"/>
  <c r="J51" s="1"/>
  <c r="K52"/>
  <c r="K51" s="1"/>
  <c r="L52"/>
  <c r="L51" s="1"/>
  <c r="H52"/>
  <c r="H51" s="1"/>
  <c r="G52"/>
  <c r="G51" s="1"/>
  <c r="J42"/>
  <c r="J41" s="1"/>
  <c r="K42"/>
  <c r="K41" s="1"/>
  <c r="L42"/>
  <c r="L41" s="1"/>
  <c r="J74" l="1"/>
  <c r="K74"/>
  <c r="L74"/>
  <c r="L32" l="1"/>
  <c r="I32"/>
  <c r="J32"/>
  <c r="K32"/>
  <c r="G42"/>
  <c r="H168"/>
  <c r="G168"/>
  <c r="G167" s="1"/>
  <c r="G74"/>
  <c r="H48"/>
  <c r="G48"/>
  <c r="G41"/>
  <c r="H167" l="1"/>
  <c r="L46"/>
  <c r="K46"/>
  <c r="J46"/>
  <c r="G46"/>
  <c r="L37"/>
  <c r="K37"/>
  <c r="J37"/>
  <c r="I37"/>
  <c r="H37"/>
  <c r="G37"/>
  <c r="K31"/>
  <c r="J31"/>
  <c r="I31"/>
  <c r="H32"/>
  <c r="H31" s="1"/>
  <c r="G32"/>
  <c r="G31" s="1"/>
  <c r="I23"/>
  <c r="H23"/>
  <c r="L23"/>
  <c r="K23"/>
  <c r="J23"/>
  <c r="G23"/>
  <c r="L94" l="1"/>
  <c r="H98"/>
  <c r="H94" s="1"/>
  <c r="J98"/>
  <c r="J94" s="1"/>
  <c r="K94"/>
  <c r="G98"/>
  <c r="G94" s="1"/>
  <c r="H45"/>
  <c r="H22" s="1"/>
  <c r="I45"/>
  <c r="I22" s="1"/>
  <c r="J45"/>
  <c r="J22" s="1"/>
  <c r="K45"/>
  <c r="K22" s="1"/>
  <c r="L45"/>
  <c r="G45"/>
  <c r="G22" s="1"/>
  <c r="H71"/>
  <c r="G71"/>
  <c r="I90"/>
  <c r="J92"/>
  <c r="J90" s="1"/>
  <c r="K92"/>
  <c r="K90" s="1"/>
  <c r="L92"/>
  <c r="L90" s="1"/>
  <c r="G90"/>
  <c r="J60" l="1"/>
  <c r="J57" s="1"/>
  <c r="I89" l="1"/>
  <c r="I88" s="1"/>
  <c r="H89"/>
  <c r="H88" s="1"/>
  <c r="G89"/>
  <c r="G88" s="1"/>
  <c r="L89"/>
  <c r="L88" s="1"/>
  <c r="K89"/>
  <c r="K88" s="1"/>
  <c r="J89"/>
  <c r="J88" s="1"/>
  <c r="G82"/>
  <c r="G78"/>
  <c r="G68"/>
  <c r="L60"/>
  <c r="L57" s="1"/>
  <c r="K60"/>
  <c r="K57" s="1"/>
  <c r="I60"/>
  <c r="I57" s="1"/>
  <c r="H60"/>
  <c r="G60"/>
  <c r="G58"/>
  <c r="H57" l="1"/>
  <c r="G57"/>
  <c r="G77"/>
  <c r="H78"/>
  <c r="J167"/>
  <c r="I167"/>
  <c r="L167"/>
  <c r="J82"/>
  <c r="H82"/>
  <c r="L82"/>
  <c r="L77" s="1"/>
  <c r="L56" s="1"/>
  <c r="K82"/>
  <c r="K167"/>
  <c r="I82"/>
  <c r="I77" s="1"/>
  <c r="K77" l="1"/>
  <c r="J77"/>
  <c r="H77"/>
  <c r="I56"/>
  <c r="I172" s="1"/>
  <c r="G56"/>
  <c r="G172" s="1"/>
  <c r="G266" s="1"/>
  <c r="I266" l="1"/>
  <c r="I21"/>
  <c r="G21"/>
  <c r="K56"/>
  <c r="K172" s="1"/>
  <c r="J56"/>
  <c r="J172" s="1"/>
  <c r="H56"/>
  <c r="H172" s="1"/>
  <c r="H21" l="1"/>
  <c r="H266"/>
  <c r="K21"/>
  <c r="J21"/>
  <c r="J266"/>
  <c r="L31"/>
  <c r="L22" s="1"/>
  <c r="L172" s="1"/>
  <c r="L266" l="1"/>
  <c r="L21"/>
  <c r="K174"/>
  <c r="K173" s="1"/>
  <c r="K266" s="1"/>
</calcChain>
</file>

<file path=xl/sharedStrings.xml><?xml version="1.0" encoding="utf-8"?>
<sst xmlns="http://schemas.openxmlformats.org/spreadsheetml/2006/main" count="1153" uniqueCount="521">
  <si>
    <t>Классификация доходов бюджетов</t>
  </si>
  <si>
    <t>Код</t>
  </si>
  <si>
    <t>Наименование</t>
  </si>
  <si>
    <t>ГОСУДАРСТВЕННАЯ ПОШЛИНА</t>
  </si>
  <si>
    <t>ДОХОДЫ ОТ ОКАЗАНИЯ ПЛАТНЫХ УСЛУГ (РАБОТ) И КОМПЕНСАЦИИ ЗАТРАТ ГОСУДАРСТВА</t>
  </si>
  <si>
    <t>Доходы от оказания платных услуг (работ)</t>
  </si>
  <si>
    <t>Доходы от компенсации затрат государства</t>
  </si>
  <si>
    <t xml:space="preserve">Прочие доходы от компенсации затрат бюджетов субъектов Российской Федерации
</t>
  </si>
  <si>
    <t xml:space="preserve">ДОХОДЫ ОТ ПРОДАЖИ МАТЕРИАЛЬНЫХ И НЕМАТЕРИАЛЬНЫХ АКТИВОВ
</t>
  </si>
  <si>
    <t>ШТРАФЫ, САНКЦИИ, ВОЗМЕЩЕНИЕ УЩЕРБА</t>
  </si>
  <si>
    <t>ПРОЧИЕ НЕНАЛОГОВЫЕ ДОХОДЫ</t>
  </si>
  <si>
    <t>ДОХОДЫ ОТ ИСПОЛЬЗОВАНИЯ ИМУЩЕСТВА, НАХОДЯЩЕГОСЯ В ГОСУДАРСТВЕННОЙ И МУНИЦИПАЛЬНОЙ СОБСТВЕННОСТИ</t>
  </si>
  <si>
    <t>Наименование группы источников доходов бюджетов /
наименование источника дохода бюджета</t>
  </si>
  <si>
    <t>БЕЗВОЗМЕЗДНЫЕ ПОСТУПЛЕНИЯ ОТ ДРУГИХ БЮДЖЕТОВ БЮДЖЕТНОЙ СИСТЕМЫ РОССИЙСКОЙ ФЕДЕРАЦИИ</t>
  </si>
  <si>
    <t>Дотации бюджетам бюджетной системы Российской Федерации</t>
  </si>
  <si>
    <t>Субсидии бюджетам бюджетной системы Российской Федерации (межбюджетные субсидии)</t>
  </si>
  <si>
    <t>Субвенции бюджетам бюджетной системы Российской Федерации</t>
  </si>
  <si>
    <t>Иные межбюджетные трансферты</t>
  </si>
  <si>
    <t>ИТОГО</t>
  </si>
  <si>
    <t>Наименование главного администратора доходов районного бюджета</t>
  </si>
  <si>
    <t>Государственная пошлина за выдачу разрешения на установку рекламной конструкции</t>
  </si>
  <si>
    <t>Прогноз доходов районного бюджета</t>
  </si>
  <si>
    <t>комитет по управлению муниципальным имуществом</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</si>
  <si>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</si>
  <si>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</si>
  <si>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</si>
  <si>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Прочие доходы от оказания платных услуг (работ) получателями средств муниципальных районов</t>
  </si>
  <si>
    <t xml:space="preserve">Прочие доходы от компенсации затрат бюджетов муниципальных районов
</t>
  </si>
  <si>
    <t>управление образования администрации ЯМР</t>
  </si>
  <si>
    <t>управление труда и социальной поддержки населения Администрации ЯМР ЯО</t>
  </si>
  <si>
    <t>Прочие неналоговые доходы бюджетов муниципальных районов</t>
  </si>
  <si>
    <t>Прочие доходы от оказания платных услуг (работ) получателями средств бюджетов муниципальных районов</t>
  </si>
  <si>
    <t>администрация Ярослапвского муниципального района</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</si>
  <si>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</si>
  <si>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</si>
  <si>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</si>
  <si>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</si>
  <si>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</si>
  <si>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от сдачи в аренду имущества, находящегося в оперативном управлении органов государственной власти, органов местного самоуправления, государственных внебюджетных фондов и созданных ими учреждений (за исключением имущества бюджетных и автономных учреждений)</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</si>
  <si>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</si>
  <si>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Государственная пошлина за государственную регистрацию, а также за совершение прочих юридически значимых действий</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</si>
  <si>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</si>
  <si>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</si>
  <si>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</si>
  <si>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</si>
  <si>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Администрация городского поселения п.Лесная Поляна ЯМР ЯО</t>
  </si>
  <si>
    <t>Доходы от продажи земельных участков, находящихся в государственной и муниципальной собственности</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</si>
  <si>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</si>
  <si>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Прочие неналоговые доходы </t>
  </si>
  <si>
    <t xml:space="preserve">управление финансов и социально-экономического развития Администрации ЯМР </t>
  </si>
  <si>
    <t>Средства,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</si>
  <si>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Субвенция на оказание социальной помощи отдельным категориям граждан</t>
  </si>
  <si>
    <t>Субвенция на социальную поддержку отдельных категорий граждан в части ежемесячной денежной выплаты ветеранам труда, труженикам тыла, реабилитированным лицам</t>
  </si>
  <si>
    <t>Субвенция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выполнение муниципальных заданий и иные цели</t>
  </si>
  <si>
    <t>Субвенция на ежемесячную денежную выплату, назначаемую при рождении третьего ребенка или последующих детей до достижении ребенком возраста 3х лет, за счет средств ОБ</t>
  </si>
  <si>
    <t>Субвенция на компенсацию части расходов на приобретение путевки в организации отдыха детей и их оздоровления</t>
  </si>
  <si>
    <t>Субвенция на поддержку сельскохозяйственного производства в части организационных мероприятий в рамках предоставления субсидий сельскохозяйственным производителям</t>
  </si>
  <si>
    <t>Субвенция на освобождение от оплаты стоимости проезда детей из многодетных семей</t>
  </si>
  <si>
    <t>Субвенция на частичную оплату стоимости путевки в организации отдыха детей и их оздоровления</t>
  </si>
  <si>
    <t>Субвенция на освобождение от оплаты стоимости проезда лиц, находящихся под диспансерным наблюдением в связи с туберкулезом, и больных туберкулезом</t>
  </si>
  <si>
    <t>Субвенция на отлов и содержание безнадзорных животных</t>
  </si>
  <si>
    <t>Субвенция на реализацию отдельных полномочий в сфере законодательства об административных правонарушениях</t>
  </si>
  <si>
    <t>Субвенция на обеспечение профилактики безнадзорности, правонарушений несовершеннолетних и защиты их прав</t>
  </si>
  <si>
    <t xml:space="preserve">Субвенция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t>
  </si>
  <si>
    <t>Субвенция на компенсацию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</si>
  <si>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Субвенция на содержание ребенка в семье опекуна и приемной семье, а также вознаграждение, причитающееся приемному родителю</t>
  </si>
  <si>
    <t>Субвенция на государственную поддержку опеки и попечительства</t>
  </si>
  <si>
    <t>Субвенция на организацию образовательного процесса в образовательных организациях</t>
  </si>
  <si>
    <t>Субвенция на организацию питания обучающихся муниципальных образовательных организаций</t>
  </si>
  <si>
    <t xml:space="preserve">Субвенция на обеспечение деятельности органов опеки и попечительства </t>
  </si>
  <si>
    <t>Субвенция на организацию образовательного процесса  в дошкольных образовательных организациях</t>
  </si>
  <si>
    <t>Субвенция на оплату жилищно-коммунальных услуг отдельным категориям граждан за счет средств федерального бюджета</t>
  </si>
  <si>
    <t>Субвенция на выплату государственных единовременных пособий и ежемесячных денежных компенсаций гражданам при возникновении поствакцинальных осложнений за счет средств федерального бюджета</t>
  </si>
  <si>
    <t>Субвенция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за счет средств федерального бюджета</t>
  </si>
  <si>
    <t>Субсидия на оплату стоимости набора продуктов питания в лагерях с дневной формой пребывания детей, расположенных на территории Ярославской области</t>
  </si>
  <si>
    <t>Субсидия на укрепление материально-технической базы загородных организаций отдыха детей и их оздоровления, находящихся в муниципальной собственности</t>
  </si>
  <si>
    <t>Субсидия на реализацию мероприятий по строительству  объектов газификации</t>
  </si>
  <si>
    <t>Субсидии бюджетам муниципальных районов на строительство, модернизацию, ремонт и содержание автомобильных дорог общего пользования, в том числе дорог в поселениях (за исключением автомобильных дорог федерального значения)</t>
  </si>
  <si>
    <t>Субвенция на обеспечение деятельности органов местного самоуправления в сфере социальной защиты населения</t>
  </si>
  <si>
    <t>Субвенция на социальную поддержку отдельных категорий граждан в части ежемесячного пособия на ребенка</t>
  </si>
  <si>
    <t>Субвенция на компенсацию отдельным категориям граждан оплаты взноса на капитальный ремонт общего имущества в многоквартирном доме</t>
  </si>
  <si>
    <t>Субвенция на денежные выплаты</t>
  </si>
  <si>
    <t>Cубвенция на оплату жилого помещения и коммунальных услуг отдельным категориям граждан, оказание мер социальной поддержки которым относится к полномочиям Ярославской области</t>
  </si>
  <si>
    <t>Субвенция на предоставление гражданам субсидий на оплату жилого помещения и коммунальных услуг</t>
  </si>
  <si>
    <t>НАЛОГОВЫЕ И НЕНАЛОГОВЫЕ ДОХОДЫ</t>
  </si>
  <si>
    <t>НАЛОГИ НА ПРИБЫЛЬ, ДОХОДЫ</t>
  </si>
  <si>
    <t>Налог на доходы физических лиц</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</si>
  <si>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</si>
  <si>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</si>
  <si>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Налог на доходы физических лиц с доходов, полученных физическими лицами в соответствии со статьей 228 Налогового кодекса Российской Федерации</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</si>
  <si>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</si>
  <si>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НАЛОГИ НА ТОВАРЫ (РАБОТЫ, УСЛУГИ), РЕАЛИЗУЕМЫЕ НА ТЕРРИТОРИИ РОССИЙСКОЙ ФЕДЕРАЦИИ</t>
  </si>
  <si>
    <t>Акцизы по подакцизным товарам (продукции), производимым на территории Российской Федерации</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</si>
  <si>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</si>
  <si>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</si>
  <si>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</si>
  <si>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НАЛОГИ НА СОВОКУПНЫЙ ДОХОД</t>
  </si>
  <si>
    <t>Единый налог на вмененный доход для отдельных видов деятельности</t>
  </si>
  <si>
    <t>Единый сельскохозяйственный налог</t>
  </si>
  <si>
    <t xml:space="preserve">Налог, взимаемый в связи с применением патентной системы налогообложения, зачисляемый в бюджеты муниципальных районов </t>
  </si>
  <si>
    <t>НАЛОГИ, СБОРЫ И РЕГУЛЯРНЫЕ ПЛАТЕЖИ ЗА ПОЛЬЗОВАНИЕ ПРИРОДНЫМИ РЕСУРСАМИ</t>
  </si>
  <si>
    <t>Налог на добычу полезных ископаемых</t>
  </si>
  <si>
    <t>Налог на добычу общераспространенных полезных ископаемых</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</si>
  <si>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</si>
  <si>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1 08 03000 01 0000 110</t>
  </si>
  <si>
    <t>Государственная пошлина по делам, рассматриваемым в судах общей юрисдикции, мировыми судьями</t>
  </si>
  <si>
    <t>ЗАДОЛЖЕННОСТЬ И ПЕРЕРАСЧЕТЫ ПО ОТМЕНЕННЫМ НАЛОГАМ, СБОРАМ И ИНЫМ ОБЯЗАТЕЛЬНЫМ ПЛАТЕЖАМ</t>
  </si>
  <si>
    <t>Налоги на имущество</t>
  </si>
  <si>
    <t>Налог на имущество предприятий</t>
  </si>
  <si>
    <t>Федеральная налоговая служба</t>
  </si>
  <si>
    <t>Федеральное казначейство</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</si>
  <si>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</si>
  <si>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100 1 03 02000 01 0000 110</t>
  </si>
  <si>
    <t>100 1 03 02230 01 0000 110</t>
  </si>
  <si>
    <t>100 1 03 02240 01 0000 110</t>
  </si>
  <si>
    <t>100 1 03 02250 01 0000 110</t>
  </si>
  <si>
    <t>100 1 03 02260 01 0000 110</t>
  </si>
  <si>
    <t>ПЛАТЕЖИ ПРИ ПОЛЬЗОВАНИИ ПРИРОДНЫМИ РЕСУРСАМИ</t>
  </si>
  <si>
    <t>Плата за негативное воздействие на окружающую среду</t>
  </si>
  <si>
    <t>Служба по надзору в сфере природопользования</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</si>
  <si>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t>
  </si>
  <si>
    <t>Доходы бюджетов муниципальных районов от возврата организациями остатков субсидий прошлых лет</t>
  </si>
  <si>
    <t>Возврат остатков субсидий, субвенций и иных межбюджетных трансфертов, имеющих целевое назначение, прошлых лет</t>
  </si>
  <si>
    <t>БЕЗВОЗМЕЗДНЫЕ ПОСТУПЛЕНИЯ</t>
  </si>
  <si>
    <t>000 1 05 00000 00 0000 000</t>
  </si>
  <si>
    <t>И Т О Г О</t>
  </si>
  <si>
    <t>Приложение</t>
  </si>
  <si>
    <t>к приказу Министерства финансов Российской Федерации</t>
  </si>
  <si>
    <t>от 21.12.2016 № 238н</t>
  </si>
  <si>
    <t>Коды</t>
  </si>
  <si>
    <t>Форма по ОКУД</t>
  </si>
  <si>
    <t>0505307</t>
  </si>
  <si>
    <t>Дата</t>
  </si>
  <si>
    <t>Дата формирования</t>
  </si>
  <si>
    <t>Наименование финансового органа
(органа управления государственного внебюджетного фонда)</t>
  </si>
  <si>
    <t>Глава по БК</t>
  </si>
  <si>
    <t>Наименование бюджета</t>
  </si>
  <si>
    <t>по ОКТМО</t>
  </si>
  <si>
    <t>Единица измерения: тыс. руб.</t>
  </si>
  <si>
    <t>по ОКЕИ</t>
  </si>
  <si>
    <t>385</t>
  </si>
  <si>
    <t>управление финансов и социально-экономического развития Администрации ЯМР</t>
  </si>
  <si>
    <t>районный бюджет ЯМР</t>
  </si>
  <si>
    <t>Код строки</t>
  </si>
  <si>
    <t>Код главного администратора доходов бюджета</t>
  </si>
  <si>
    <t>Реестр источников доходов районного бюджета ЯМР</t>
  </si>
  <si>
    <t xml:space="preserve"> 1 01 00000 00 0000 000</t>
  </si>
  <si>
    <t xml:space="preserve"> 1 01 02000 01 0000 110</t>
  </si>
  <si>
    <t xml:space="preserve"> 1 01 02010 01 0000 110</t>
  </si>
  <si>
    <t xml:space="preserve"> 1 01 02020 01 0000 110</t>
  </si>
  <si>
    <t xml:space="preserve"> 1 01 02040 01 0000 110</t>
  </si>
  <si>
    <t xml:space="preserve"> 1 03 00000 00 0000 000</t>
  </si>
  <si>
    <t xml:space="preserve"> 101 02030 01 0000 110</t>
  </si>
  <si>
    <t xml:space="preserve"> 1 05 03010 01 0000 110</t>
  </si>
  <si>
    <t xml:space="preserve"> 1 05 02000 02 0000 110</t>
  </si>
  <si>
    <t>1 05 04020 02 0000 110</t>
  </si>
  <si>
    <t xml:space="preserve"> 1 07 00000 00 0000 000</t>
  </si>
  <si>
    <t xml:space="preserve"> 1 07 01020 01 0000 110</t>
  </si>
  <si>
    <t xml:space="preserve"> 1 07 01000 01 0000 110</t>
  </si>
  <si>
    <t xml:space="preserve"> 1 08 00000 00 0000 110</t>
  </si>
  <si>
    <t xml:space="preserve"> 1 08 03010 01 0000 110</t>
  </si>
  <si>
    <t xml:space="preserve"> 1 08 07150 01 0000 110</t>
  </si>
  <si>
    <t xml:space="preserve"> 1 08 07000 01 0000 110</t>
  </si>
  <si>
    <t xml:space="preserve"> 1 09 00000 00 0000 000</t>
  </si>
  <si>
    <t>Департамент по управлению государственным имуществом ЯО</t>
  </si>
  <si>
    <t xml:space="preserve"> 1 09 04000 00 0000 110</t>
  </si>
  <si>
    <t xml:space="preserve"> 1 09 04010 02 0000 110</t>
  </si>
  <si>
    <t>Налог с продаж</t>
  </si>
  <si>
    <t xml:space="preserve"> 1 09 06010 02 0000 110</t>
  </si>
  <si>
    <t xml:space="preserve"> 1 11 00000 00 0000 000
</t>
  </si>
  <si>
    <t xml:space="preserve"> 1 11 01050 05 0000 120
</t>
  </si>
  <si>
    <t xml:space="preserve"> 1 11 05000 00 0000 120
</t>
  </si>
  <si>
    <t xml:space="preserve"> 1 11 05010 00 0000 120
</t>
  </si>
  <si>
    <t xml:space="preserve"> 1 11 05013 13 0000 120</t>
  </si>
  <si>
    <t xml:space="preserve"> 1 11 05013 05 0000 120</t>
  </si>
  <si>
    <t xml:space="preserve"> 1 11 05020 00 0000 120
</t>
  </si>
  <si>
    <t xml:space="preserve"> 1 11 05025 05 0000 120</t>
  </si>
  <si>
    <t xml:space="preserve"> 1 11 05035 05 0000 120</t>
  </si>
  <si>
    <t xml:space="preserve"> 1 12 00000 00 0000 000</t>
  </si>
  <si>
    <t xml:space="preserve"> 1 12 01000 01 0000 120</t>
  </si>
  <si>
    <t>Платежи при пользовании недрами</t>
  </si>
  <si>
    <t xml:space="preserve"> 1 13 01995 05 0000 130</t>
  </si>
  <si>
    <t xml:space="preserve"> 1 13 02000 00 0000 130
</t>
  </si>
  <si>
    <t xml:space="preserve"> 1 13 02995 05 0000 130</t>
  </si>
  <si>
    <t xml:space="preserve"> 1 13 02995 05 0000 130
</t>
  </si>
  <si>
    <t xml:space="preserve"> 1 14 00000 00 0000 000
</t>
  </si>
  <si>
    <t xml:space="preserve"> 1 14 02000 00 0000 000
</t>
  </si>
  <si>
    <t xml:space="preserve"> 1 14 02050 05 0000 410</t>
  </si>
  <si>
    <t xml:space="preserve"> 1 14 02053 05 0000 410</t>
  </si>
  <si>
    <t xml:space="preserve"> 1 14 02050 05 0000 440</t>
  </si>
  <si>
    <t xml:space="preserve"> 1 14 02053 05 0000 440</t>
  </si>
  <si>
    <t xml:space="preserve"> 1 14 06000 00 0000 430
</t>
  </si>
  <si>
    <t xml:space="preserve"> 1 14 06013 05 0000 430
</t>
  </si>
  <si>
    <t xml:space="preserve"> 1 14 06025 05 0000 430
</t>
  </si>
  <si>
    <t xml:space="preserve"> 1 14 06300 00 0000 430
</t>
  </si>
  <si>
    <t>Доходы от продажи земельных участков, государственная собственность на которые не разграничена и которые расположены в границах  межселенных территорий муниципальных районов</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</si>
  <si>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</si>
  <si>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1 16 00000 00 0000 000
</t>
  </si>
  <si>
    <t xml:space="preserve"> 1 13 00000 00 0000 000
</t>
  </si>
  <si>
    <t xml:space="preserve"> 1 17 00000 00 0000 000
</t>
  </si>
  <si>
    <t xml:space="preserve"> 1 17 05000 00 0000 180
</t>
  </si>
  <si>
    <t xml:space="preserve"> 1 17 05050 05 0000 180
</t>
  </si>
  <si>
    <t>Невыясненные поступления, зачисляемые в бюджеты муниципальных районов</t>
  </si>
  <si>
    <t>Невыясненные поступления</t>
  </si>
  <si>
    <t xml:space="preserve"> 1 17 01000 00 0000 000
</t>
  </si>
  <si>
    <t xml:space="preserve"> 1 17 01050 05 0000 000
</t>
  </si>
  <si>
    <t>Все администраторы доходов районного бюджета</t>
  </si>
  <si>
    <t>Налог на добычу прочих   полезных ископаемых</t>
  </si>
  <si>
    <t xml:space="preserve"> 1 07 01030 01 0000 110</t>
  </si>
  <si>
    <t xml:space="preserve">  1 11 05030 00 0000 120
</t>
  </si>
  <si>
    <t xml:space="preserve">  1 13 01000 00 0000 130
</t>
  </si>
  <si>
    <t>000</t>
  </si>
  <si>
    <t xml:space="preserve"> 1 00 00000 00 0000 110</t>
  </si>
  <si>
    <t xml:space="preserve"> 2 00 00000 00 0000 000</t>
  </si>
  <si>
    <t xml:space="preserve"> 2 02 00000 00 0000 000</t>
  </si>
  <si>
    <t xml:space="preserve"> 2 02 10000 00 0000 150</t>
  </si>
  <si>
    <t xml:space="preserve"> 2 02 15001 05 0000 150</t>
  </si>
  <si>
    <t xml:space="preserve"> 2 02 20000 00 0000 150</t>
  </si>
  <si>
    <t xml:space="preserve"> 2 02 30000 00 0000 150</t>
  </si>
  <si>
    <t xml:space="preserve"> 202 30024 05 3009 150</t>
  </si>
  <si>
    <t xml:space="preserve"> 202 30024 05 3010 150</t>
  </si>
  <si>
    <t xml:space="preserve"> 202 20077 05 0000 150</t>
  </si>
  <si>
    <t xml:space="preserve"> 202 29999 05 2015 150</t>
  </si>
  <si>
    <t xml:space="preserve"> 202 29999 05 2009 150</t>
  </si>
  <si>
    <t xml:space="preserve"> 202 30024 05 3014 150</t>
  </si>
  <si>
    <t xml:space="preserve"> 202 30024 05 3015 150</t>
  </si>
  <si>
    <t xml:space="preserve"> 202 30024 05 3030 150</t>
  </si>
  <si>
    <t xml:space="preserve"> 202 30024 05 3013 150</t>
  </si>
  <si>
    <t xml:space="preserve"> 2 02 35240 05 0000 150</t>
  </si>
  <si>
    <t xml:space="preserve"> 2 02 35220 05 0000 150</t>
  </si>
  <si>
    <t xml:space="preserve"> 2 02 30024 05 3004 150  </t>
  </si>
  <si>
    <t xml:space="preserve"> 2 02 30024 05 3003 150  </t>
  </si>
  <si>
    <t xml:space="preserve"> 202 30024 05 3026 150</t>
  </si>
  <si>
    <t xml:space="preserve"> 202 30024 05 3027 150</t>
  </si>
  <si>
    <t xml:space="preserve"> 202 30024 05 3028 150</t>
  </si>
  <si>
    <t xml:space="preserve"> 202 30024 05 3031 150</t>
  </si>
  <si>
    <t xml:space="preserve"> 202 35930 05 0000 150</t>
  </si>
  <si>
    <t xml:space="preserve"> 202 30024 05 3033 150</t>
  </si>
  <si>
    <t xml:space="preserve"> 202 30024 05 3007 150</t>
  </si>
  <si>
    <t xml:space="preserve"> 202 30024 05 3021 150</t>
  </si>
  <si>
    <t xml:space="preserve"> 2 02 30024 05 3020 150  </t>
  </si>
  <si>
    <t xml:space="preserve"> 202 30024 05 3006 150</t>
  </si>
  <si>
    <t xml:space="preserve"> 2 02 35084 05 0000 150  </t>
  </si>
  <si>
    <t xml:space="preserve"> 2 02 30024 05 3029 150  </t>
  </si>
  <si>
    <t xml:space="preserve"> 2 02 30024 05 3019 150  </t>
  </si>
  <si>
    <t xml:space="preserve"> 2 02 30024 05 3023 150  </t>
  </si>
  <si>
    <t xml:space="preserve"> 2 02 30024 05 3005 150 </t>
  </si>
  <si>
    <t xml:space="preserve"> 2 02 35250 05 0000 150</t>
  </si>
  <si>
    <t xml:space="preserve"> 2 19 00000 00 0000 000</t>
  </si>
  <si>
    <t>Прочие дотации бюджетам муниципальных районов</t>
  </si>
  <si>
    <t>Субсидия на комплексное развитие транспортной инфраструктуры городской агломерации "Ярославская" за счет средств областного бюджета</t>
  </si>
  <si>
    <t>Субсидия на оказание (выполнение) муниципальными учреждениями услуг (работ) в сфере моложежной политики</t>
  </si>
  <si>
    <t>Субсидия на повышение оплаты труда отдельных категорий работников муниципальных учреждений в сфере образования</t>
  </si>
  <si>
    <t>Субсидия на повышение оплаты труда работников муниципальных учреждений в сфере культуры</t>
  </si>
  <si>
    <t>Субсидия на реализацию мероприятий иницйиативного бюджетирования на территории ЯО (поддержка местных инициатив)</t>
  </si>
  <si>
    <t>Субсидия на обеспечение трудоустройства несовершеннолетних граждан на временные рабочие места</t>
  </si>
  <si>
    <t xml:space="preserve"> 202 29999 05 2038 150</t>
  </si>
  <si>
    <t xml:space="preserve"> 202 29999 05 2032 150</t>
  </si>
  <si>
    <t xml:space="preserve"> 202 29999 05 2040 150</t>
  </si>
  <si>
    <t xml:space="preserve"> 2 02 30022 05 0000 150</t>
  </si>
  <si>
    <t xml:space="preserve"> 2 02 30024 05 3022 150  </t>
  </si>
  <si>
    <t>Субвенции бюджетам муниципальных районов на выполнение полномочий Российской Федерации по осуществлению ежемесячной выплаты в связи с рождением (усыновлением) первого ребенка</t>
  </si>
  <si>
    <t xml:space="preserve"> 2 02 35573 05 0000 150  </t>
  </si>
  <si>
    <t>Субвенции бюджетам муниципальных районов на государственную регистрацию актов гражданского состояния</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</si>
  <si>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</si>
  <si>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2 02 40000 00 0000 150</t>
  </si>
  <si>
    <t xml:space="preserve"> 202 40014 05 0000 150</t>
  </si>
  <si>
    <t xml:space="preserve"> 2 02 30024 05 3036 150     </t>
  </si>
  <si>
    <t xml:space="preserve"> 2 02 35462 05 0000 150  </t>
  </si>
  <si>
    <t xml:space="preserve">Субвенция на компенсацию отдельным категориям граждан оплаты взноса на капитальный ремонт общего имущества в многоквартирном доме </t>
  </si>
  <si>
    <t>Субвенция на ежемесячную денежную выплату, назначаемую при рождении третьего ребенка или последующих детей до достижении ребенком возраста 3х лет, в части расходов по доставке выплат получателям</t>
  </si>
  <si>
    <t xml:space="preserve">2 02 35120 05 0000 150     </t>
  </si>
  <si>
    <t xml:space="preserve"> 202 29999 05 2021 150</t>
  </si>
  <si>
    <t>Субсидия на реализацию мероприятий по обеспечению безопасности граждан на воднызх объектах</t>
  </si>
  <si>
    <t xml:space="preserve"> 2 02 20041 05 0000 150</t>
  </si>
  <si>
    <t xml:space="preserve"> 202 29999 05 2037 150</t>
  </si>
  <si>
    <t xml:space="preserve"> 202 29999 05 2008 150</t>
  </si>
  <si>
    <t xml:space="preserve"> 202 30024 05 3017 150</t>
  </si>
  <si>
    <t xml:space="preserve"> 2 18 00000 05 0000 150</t>
  </si>
  <si>
    <t xml:space="preserve"> 2 18 05000 05 0000 000</t>
  </si>
  <si>
    <t xml:space="preserve"> 1 11 09045 05 0000 120</t>
  </si>
  <si>
    <t xml:space="preserve">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</si>
  <si>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Прочие поступления от использования имущества, находящегося в собственности муниципальных районов (за исключением имущества муниципальных автономных учреждений, а также имущества муниципальных унитарных предприятий, в том числе казенных)</t>
  </si>
  <si>
    <t>Целевые сбры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t>
  </si>
  <si>
    <t>Межбюджетные трансферты, передаваемые бюджетам муниципальных районов на поддержку отрасли культуры</t>
  </si>
  <si>
    <t>2 02 45519 05 0000 150</t>
  </si>
  <si>
    <t>Субсидия на реализацию мероприятий по борьбе с борщевиком Сосновского</t>
  </si>
  <si>
    <t>2 02 25519 05 0000 150</t>
  </si>
  <si>
    <t>Субсидия бюджетам муниципальных районов на поддержку отрасли культуры (Субсидия на обеспечение учреждений культуры передвижными многофункциональными культурными центрами(автоклубы))</t>
  </si>
  <si>
    <t xml:space="preserve"> 1 09 07033 05 0000 110</t>
  </si>
  <si>
    <t xml:space="preserve"> 1 12 02010 01 0000 120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</si>
  <si>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</si>
  <si>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1 14 06313 05 0000 430
</t>
  </si>
  <si>
    <t xml:space="preserve"> 1 11 05075 05 0000 120</t>
  </si>
  <si>
    <t>Доходы от сдачи в аренду имущества, составляющего казну муниципальных районов (за исключением земельных участков)</t>
  </si>
  <si>
    <t xml:space="preserve">  1 11 05075 00 0000 120
</t>
  </si>
  <si>
    <t xml:space="preserve"> 1 14 06013 13 0000 430
</t>
  </si>
  <si>
    <t>11601000 Денежные взыскания (штрафы) за нарушение обязательных требований государственных стандартов, правил обязательной сертификации, нарушение требований нормативных документов по обеспечению единства измерений</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</si>
  <si>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t>
  </si>
  <si>
    <t>Правительство ЯО</t>
  </si>
  <si>
    <t>1 16 01053 01 0035 140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</si>
  <si>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</si>
  <si>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</si>
  <si>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агентство по обеспечению деятельности мировых судей Ярославской области</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</si>
  <si>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</si>
  <si>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</si>
  <si>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1 16 01073 01 0027 140</t>
  </si>
  <si>
    <t xml:space="preserve"> 1 16 01074 01 0000 140</t>
  </si>
  <si>
    <t>КУМИ Администрации ЯМР</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</si>
  <si>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</si>
  <si>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1 16 01153 01 0006 140</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</si>
  <si>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 </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</si>
  <si>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(иные штрафы)</t>
  </si>
  <si>
    <t>1 16 01193 01 0005 140</t>
  </si>
  <si>
    <t>1 16 01193 01 9000 140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</si>
  <si>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появление в общественных местах в состоянии опьянения)</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</si>
  <si>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комиссиями по делам несовершеннолетних и защите их прав(иные штрафы)</t>
  </si>
  <si>
    <t>1 16 01203 01 0021 140</t>
  </si>
  <si>
    <t>1 16 01203 01 9000 140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</si>
  <si>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</si>
  <si>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1 16 07010 05 0000 140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</si>
  <si>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районов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</si>
  <si>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действующим до 1 января 2020 года</t>
  </si>
  <si>
    <t>1 16 10129 01 0000140</t>
  </si>
  <si>
    <t>1 16 10123 01 0051 140</t>
  </si>
  <si>
    <t>Государственная жилищная инспекция ЯО</t>
  </si>
  <si>
    <t>Департамент охраны окружающей среды природопользования Ярославской области</t>
  </si>
  <si>
    <t xml:space="preserve"> Министерство внутренних дел Российской Федерации</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</si>
  <si>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подлежащие зачислению в бюджет муниципального образования</t>
  </si>
  <si>
    <t>1 16 11050 01 0000 140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</si>
  <si>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несовершеннолетних и защите их прав</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</si>
  <si>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выявленные должностными лицами органов муниципального контроля</t>
  </si>
  <si>
    <t xml:space="preserve"> 2 02 15002 05 0000 150</t>
  </si>
  <si>
    <t xml:space="preserve"> 2 02 29999 05 2047 150</t>
  </si>
  <si>
    <t xml:space="preserve"> 202 25467 05 0000 150</t>
  </si>
  <si>
    <t xml:space="preserve"> 2 02 30024 05 3042 150</t>
  </si>
  <si>
    <t>Субвенции бюджетам муниципальных районов на осуществление ежемесячных выплат на детей в возрасте от трех до семи лет включительно</t>
  </si>
  <si>
    <t>Субвенции бюджетам муниципальных районов на  организацию бесплатного горячего питания обучающихся, получающих начальное общее образование в муниципальных образовательных организациях)</t>
  </si>
  <si>
    <t xml:space="preserve"> 2 02 35303 05 0000 150</t>
  </si>
  <si>
    <t xml:space="preserve"> 2 02 35304 05 0000 150</t>
  </si>
  <si>
    <t>Субвенция на ежемесячное денежное вознаграждение за классное руководство педагогическим работникам муниципальных общеобразовательных организаций</t>
  </si>
  <si>
    <t>Прочие безвозмездные поступления в бюджеты муниципальных районов</t>
  </si>
  <si>
    <t xml:space="preserve"> 2 07 05030 05 0000 150</t>
  </si>
  <si>
    <t xml:space="preserve"> 202 30024 05 3041 150    </t>
  </si>
  <si>
    <t>Субвенция на оказание социальной помощи на основании социального контракта в части расходов по доставке выплат получателям</t>
  </si>
  <si>
    <t>управление культуры Администрации ЯМР</t>
  </si>
  <si>
    <t>управление  молодежной политики, спорта и туризма Администрации ЯМР</t>
  </si>
  <si>
    <t>Управление молодежной политики, спорта и туризиа</t>
  </si>
  <si>
    <t>управление культуры,  Администрации ЯМР</t>
  </si>
  <si>
    <t>управление культуры, Администрации ЯМР</t>
  </si>
  <si>
    <t xml:space="preserve"> Субвенции бюджетам муниципальных районов на выполнение передаваемых полномочий субъектов Российской Федерации(Субвенция на осуществление ежемесячной денежной  выплаты на ребенка в возрасте от трех до семи лет включительно в части расходов по доставке выплат получателям)</t>
  </si>
  <si>
    <t>78650000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</si>
  <si>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</si>
  <si>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t>
  </si>
  <si>
    <t xml:space="preserve"> 1 01 02080 01 0000 110</t>
  </si>
  <si>
    <t xml:space="preserve"> 1 01 02090 01 0000 110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</si>
  <si>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</si>
  <si>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1 11 05325 05 0000 120</t>
  </si>
  <si>
    <t>1 16 01073 01 0000 140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</si>
  <si>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</si>
  <si>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</si>
  <si>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1 16 01063 01 0009 140</t>
  </si>
  <si>
    <t>1 16 01063 01 0091 140</t>
  </si>
  <si>
    <t>1 16 01063 01 0101 140</t>
  </si>
  <si>
    <t>1 16 01063 01 9000 140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</si>
  <si>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</si>
  <si>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 </t>
  </si>
  <si>
    <t xml:space="preserve"> 1 16 010730 1 0017 140</t>
  </si>
  <si>
    <t xml:space="preserve"> 1 16 01073 01 0027 140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</si>
  <si>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t>
  </si>
  <si>
    <t>1 116 01083 01 0037 140</t>
  </si>
  <si>
    <t>1 116 01084 01 0000 140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</si>
  <si>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</si>
  <si>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(иные штрафы)</t>
  </si>
  <si>
    <t>1 16 01143 01 90000 140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</si>
  <si>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t>
  </si>
  <si>
    <t>1 16 01153 01 0012 140</t>
  </si>
  <si>
    <t>1 16 01150 01 0000 140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</si>
  <si>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</si>
  <si>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нарушение требований к ведению образовательной деятельности и организации образовательного процесса)</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</si>
  <si>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непредставление сведений (информации))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</si>
  <si>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осуществление деятельности, не связанной с извлечением прибыли, без специального разрешения (лицензии))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</si>
  <si>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t>
  </si>
  <si>
    <t>1 16 01190 01 0000 140</t>
  </si>
  <si>
    <t>1 16 01193 01 0030 140</t>
  </si>
  <si>
    <t>1 16 01193 01 0007 140</t>
  </si>
  <si>
    <t>1 16 01193 01 0020 140</t>
  </si>
  <si>
    <t>1 16 01193 01 0029 140</t>
  </si>
  <si>
    <t>1 16 01193 01 0401 140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</si>
  <si>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и мероприятий в области гражданской обороны)</t>
  </si>
  <si>
    <t>1 16 01203 01 0007 140</t>
  </si>
  <si>
    <t>1 16 01203 01 0012 140</t>
  </si>
  <si>
    <t>1 16 01203 01 0021 100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</si>
  <si>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</si>
  <si>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1 16 01333 01 0000 140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</si>
  <si>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</si>
  <si>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</si>
  <si>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1 16 07000 05 0000 140</t>
  </si>
  <si>
    <t>Денежные взыскания (штрафы) за нарушение законодательства Российской Федерации о государственном оборонном заказе</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</si>
  <si>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</si>
  <si>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Денежные взыскания (штрафы) за нарушение законодательства Российской Федерации об использовании атомной энергии</t>
  </si>
  <si>
    <t xml:space="preserve">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</si>
  <si>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1 1 6 10123 01 0051 140</t>
  </si>
  <si>
    <t>Доходы от продажи материальных и нематериальных активов</t>
  </si>
  <si>
    <t>Россельхознадзор</t>
  </si>
  <si>
    <t>Департамент лесного хозяйства Ярославской области</t>
  </si>
  <si>
    <t>Дотации бюджетам муниципальных районов на выравнивание бюджетной обеспеченности из бюджета субъекта Российской Федерации</t>
  </si>
  <si>
    <t xml:space="preserve">Дотации бюджетам муниципальных районов на поддержку мер по обеспечению сбалансированности бюджетов </t>
  </si>
  <si>
    <t xml:space="preserve"> 2 02 19999 05 0000 150</t>
  </si>
  <si>
    <t xml:space="preserve"> 2 02 19999 05 1004 150</t>
  </si>
  <si>
    <t>Прочие дотации бюджетам муниципальных районов (Дотации на реализацию мероприятий , предусмотренных нормативными правовыми актами органов государственной власти Ярославской области)</t>
  </si>
  <si>
    <t>Субсидии бюджетам муниципальных районов на софинансирование капитальных вложений в объекты муниципальной собственности (Субсидия на реализацию мероприятий по строительству  и реконструкции объектов теплоснабжения)</t>
  </si>
  <si>
    <t>Субсидия бюджетам муниципальных районов на реализацию мероприятий по борьбе с борщевиком Сосновского</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</si>
  <si>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</si>
  <si>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Прочие субсидии бюджетам муниципальных районов (Субсидия на проведение ремонтных работ в помещениях, предназначенных для создания центров образования естественно-научной и технологической направленностей)</t>
  </si>
  <si>
    <t xml:space="preserve"> 202 29999 05 2049 150</t>
  </si>
  <si>
    <t>Доходы бюджетов муниципальных районов от возврата бюджетными учреждениями остатков субсидий прошлых лет</t>
  </si>
  <si>
    <t xml:space="preserve">Возврат остатков субсидий, субвенций и иных межбюджетных трансфертов, имеющих целевое назначение, прошлых лет из бюджетов поселений </t>
  </si>
  <si>
    <t xml:space="preserve"> 2 02 35302 05 0000 150</t>
  </si>
  <si>
    <t>администрация ЯМР</t>
  </si>
  <si>
    <t>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t>
  </si>
  <si>
    <t xml:space="preserve"> 2 02 35404 05 0000 150</t>
  </si>
  <si>
    <t xml:space="preserve"> 2 02 3024 05 3037 150</t>
  </si>
  <si>
    <t xml:space="preserve"> Денежные взыскания (штрафы) за нарушение обязательных требований государственных стандартов, правил обязательной сертификации, нарушение требований нормативных документов по обеспечению единства измерений</t>
  </si>
  <si>
    <t xml:space="preserve">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t>
  </si>
  <si>
    <t>Прочие субсидии бюджетам муниципальных районов (Субсидия на повышение оплаты труда работников муниципальных учреждений в сфере культуры)</t>
  </si>
  <si>
    <t>Прочие субсидии бюджетам муниципальных районов (Субсидия на оказание (выполнение) муниципальными учреждениями услуг (работ) в сфере моложежной политики)</t>
  </si>
  <si>
    <t>Прочие субсидии бюджетам муниципальных районов (Субсидия на повышение оплаты труда отдельных категорий работников муниципальных учреждений в сфере образования)</t>
  </si>
  <si>
    <t>Прочие субсидии бюджетам муниципальных районов (Субсидия на реализацию мероприятий иницйиативного бюджетирования на территории ЯО (поддержка местных инициатив))</t>
  </si>
  <si>
    <t>Прочие субсидии бюджетам муниципальных районов (Субсидия на обеспечение трудоустройства несовершеннолетних граждан на временные рабочие места)</t>
  </si>
  <si>
    <t>Субвенции бюджетам муниципальных районов на выполнение передаваемых полномочий субъектов Российской Федерации (Субвенция на компенсацию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</si>
  <si>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Субвенции бюджетам муниципальных районов на выполнение передаваемых полномочий субъектов Российской Федерации (Субвенция на содержание ребенка в семье опекуна и приемной семье, а также вознаграждение, причитающееся приемному родителю)</t>
  </si>
  <si>
    <t>Субвенции бюджетам муниципальных районов на выполнение передаваемых полномочий субъектов Российской Федерации (Субвенция на государственную поддержку опеки и попечительства)</t>
  </si>
  <si>
    <t>Субвенции бюджетам муниципальных районов на выполнение передаваемых полномочий субъектов Российской Федерации (Субвенция на организацию образовательного процесса в образовательных организациях)</t>
  </si>
  <si>
    <t>Субвенции бюджетам муниципальных районов на выполнение передаваемых полномочий субъектов Российской Федерации (Субвенция на организацию питания обучающихся муниципальных образовательных организаций)</t>
  </si>
  <si>
    <t xml:space="preserve">Субвенции бюджетам муниципальных районов на выполнение передаваемых полномочий субъектов Российской Федерации (Субвенция на обеспечение деятельности органов опеки и попечительства) </t>
  </si>
  <si>
    <t>Субвенции бюджетам муниципальных районов на выполнение передаваемых полномочий субъектов Российской Федерации (Субвенция на организацию образовательного процесса  в дошкольных образовательных организациях)</t>
  </si>
  <si>
    <t>Субвенции бюджетам муниципальных районов на выполнение передаваемых полномочий субъектов Российской Федерации (Субвенция на социальную поддержку отдельных категорий граждан в части ежемесячной денежной выплаты ветеранам труда, труженикам тыла, реабилитированным лицам)</t>
  </si>
  <si>
    <t>Субвенции бюджетам муниципальных районов на выполнение передаваемых полномочий субъектов Российской Федерации (Cубвенция на оплату жилого помещения и коммунальных услуг отдельным категориям граждан, оказание мер социальной поддержки которым относится к полномочиям Ярославской области)</t>
  </si>
  <si>
    <t>Субвенции бюджетам муниципальных районов на выполнение передаваемых полномочий субъектов Российской Федерации (Субвенция на денежные выплаты)</t>
  </si>
  <si>
    <t>Субвенции бюджетам муниципальных районов на выполнение передаваемых полномочий субъектов Российской Федерации (Субвенция на обеспечение деятельности органов местного самоуправления в сфере социальной защиты населения)</t>
  </si>
  <si>
    <t>Субвенции бюджетам муниципальных районов на выполнение передаваемых полномочий субъектов Российской Федерации (Субвенция на социальную поддержку отдельных категорий граждан в части ежемесячного пособия на ребенка)</t>
  </si>
  <si>
    <t>Субвенции бюджетам муниципальных районов на выполнение передаваемых полномочий субъектов Российской Федерации (Субвенция на компенсацию отдельным категориям граждан оплаты взноса на капитальный ремонт общего имущества в многоквартирном домев части расходов по доставке выплат получателям)</t>
  </si>
  <si>
    <t>Субвенции бюджетам муниципальных районов на выполнение передаваемых полномочий субъектов Российской Федерации (Субвенция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выполнение муниципальных заданий и иные цели)</t>
  </si>
  <si>
    <t>Субвенции бюджетам муниципальных районов на выполнение передаваемых полномочий субъектов Российской Федерации (Субвенция на оказание социальной помощи отдельным категориям граждан)</t>
  </si>
  <si>
    <t>Субвенции бюджетам муниципальных районов на выполнение передаваемых полномочий субъектов Российской Федерации (Субвенция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t>
  </si>
  <si>
    <t>Субвенции бюджетам муниципальных районов на выполнение передаваемых полномочий субъектов Российской Федерации (Субвенция на компенсацию части расходов на приобретение путевки в организации отдыха детей и их оздоровления)</t>
  </si>
  <si>
    <t>Субвенции бюджетам муниципальных районов на выполнение передаваемых полномочий субъектов Российской Федерации (Субвенция на частичную оплату стоимости путевки в организации отдыха детей и их оздоровления)</t>
  </si>
  <si>
    <t>Субвенции бюджетам муниципальных районов на выполнение передаваемых полномочий субъектов Российской Федерации (Субвенция на освобождение от оплаты стоимости проезда лиц, находящихся под диспансерным наблюдением в связи с туберкулезом, и больных туберкулезом)</t>
  </si>
  <si>
    <t>Субвенции бюджетам муниципальных районов на выполнение передаваемых полномочий субъектов Российской Федерации (Субвенция на оказание социальной помощи на основании социального контракта в части расходов по доставке выплат получателям)</t>
  </si>
  <si>
    <t>на 2023 год и плановый период 2024 и 2025 годов</t>
  </si>
  <si>
    <t>на 01 октября 2022 года</t>
  </si>
  <si>
    <t>на 2023 г. (очередной финансовый год)</t>
  </si>
  <si>
    <t>на 2024 г. (первый год планового периода)</t>
  </si>
  <si>
    <t>на 2025 г. (второй год планового периода)</t>
  </si>
  <si>
    <t>Оценка исполнения на 2022 г. (текущий финансовый год)</t>
  </si>
  <si>
    <t>Кассовые поступления в текущем финансовом году 
(по состоянию на  "01" октября 2022г.)</t>
  </si>
  <si>
    <t>15.11.2022</t>
  </si>
  <si>
    <t xml:space="preserve"> 1 11 05013 05 0001 120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</si>
  <si>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(через аукцион)</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</si>
  <si>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(через аукцион)</t>
  </si>
  <si>
    <t xml:space="preserve"> 1 11 05025 05 0001 120</t>
  </si>
  <si>
    <t>1 16 01153 01 0005 140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</si>
  <si>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нарушение сроков представления налоговой декларации (расчета по страховым взносам))</t>
  </si>
  <si>
    <t>1 16 01193 01 0012 140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</si>
  <si>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передачу либо попытку передачи запрещенных предметов лицам, содержащимся в учреждениях уголовно-исполнительной системы или изоляторах временного содержания)</t>
  </si>
  <si>
    <t>1 16 01203 01 0008 140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</si>
  <si>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</si>
  <si>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1 16 01203 01 0010 140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</si>
  <si>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</si>
  <si>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невыполнение законных требований прокурора, следователя, дознавателя или должностного лица, осуществляющего производство по делу об административном правонарушении)</t>
  </si>
  <si>
    <t>1 16 01173 01 0007 140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</si>
  <si>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(иные штрафы)</t>
  </si>
  <si>
    <t>1 16 01173 01 9000 140</t>
  </si>
  <si>
    <t xml:space="preserve">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</si>
  <si>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управление культуры</t>
  </si>
  <si>
    <t>ГП Лесная Поляна</t>
  </si>
  <si>
    <t xml:space="preserve"> 2 02 19999 05 1007 150</t>
  </si>
  <si>
    <t>Прочие дотации бюджетам муниципальных районов (Дотации на улучшение значений показателей по отдельным направлениям развития муниципальных образований ЯО)</t>
  </si>
  <si>
    <t>Субсидии бюджетам муниципальных районов на софинансирование капитальных вложений в объекты муниципальной собственности (Субсидия на реализацию мероприятий по строительству  объектов газификации)</t>
  </si>
  <si>
    <t>Прочие субсидии бюджетам муниципальных районов (Субсидия на развитие материально-технической базы общеобразовательных организаций для организации питания обучающихся)</t>
  </si>
  <si>
    <t xml:space="preserve"> 202 29999 05 2001 150</t>
  </si>
  <si>
    <t xml:space="preserve"> 202 29999 05 2034 150</t>
  </si>
  <si>
    <t>Прочие субсидии бюджетам муниципальных районов (Субсидия на реализацию муниципальных программ поддержки социально ориентированных некоммерческих организаций)</t>
  </si>
  <si>
    <t xml:space="preserve"> 202 29999 05 2006 150</t>
  </si>
  <si>
    <t>Прочие субсидии бюджетам муниципальных районов (Субсидия на реализацию мероприятий по патриотическому воспитанию граждан)</t>
  </si>
  <si>
    <t>Прочие межбюджетные трансферты, передаваемые бюджетам муниципальных районов (Межбюджетные трансферты на поддержку инициатив органов ученического самоуправления общеобразовательных организаций)</t>
  </si>
  <si>
    <t>Прочие межбюджетные трансферты, передаваемые бюджетам муниципальных районов (Межбюджетные трансферты на организацию и проведение культурных мероприятий, направленных на улучшение социального самочувствия жителей муниципальных образорваний ЯО)</t>
  </si>
  <si>
    <t>Прочие межбюджетные трансферты, передаваемые бюджетам муниципальных районов (Межбюджетные трансферты на финансовую поддержку загородных организаций отдыха и оздоровления детей, предоставляющих услуги по отдыху и оздоровлению детей, находящихся в трудной жизненной ситуации, в части увеличения затрат на организацию питания детей)</t>
  </si>
  <si>
    <t>Прочие межбюджетные трансферты, передаваемые бюджетам муниципальных районов (Межбюджетные трансферты на обеспечение присмотра и ухода за детьми, осваивающими образовательные программы дошкольного образования в организациях, осуществляющих образовательную деятельность)</t>
  </si>
  <si>
    <t>Прочие межбюджетные трансферты, передаваемые бюджетам муниципальных районов (Межбюджетные трансферты, передаваемые бюджетам муниципальных районов на оказание государственной поддержки отдельным категориям граждан для проведения ремонта жилых помещений и (или) работ, направленных на повышение уровня обеспеченности их коммунальными услугами)</t>
  </si>
  <si>
    <t>Прочие межбюджетные трансферты, передаваемые бюджетам муниципальных районов (межбюджетные трансферты на поддержку инициатив органов ученического самоуправления общеобразовательных организаций)</t>
  </si>
  <si>
    <t xml:space="preserve"> 202 49999 05 4008 150</t>
  </si>
  <si>
    <t xml:space="preserve"> 202 49999 05 4009 150</t>
  </si>
  <si>
    <t xml:space="preserve"> 202 49999 05 4011 150</t>
  </si>
  <si>
    <t xml:space="preserve"> 202 49999 05 4012 150</t>
  </si>
  <si>
    <t xml:space="preserve"> 202 49999 05 4013 150</t>
  </si>
  <si>
    <t xml:space="preserve"> 202 49999 05 4007 150</t>
  </si>
  <si>
    <t xml:space="preserve">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</si>
  <si>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ПРОЧИЕ БЕЗВОЗМЕЗДНЫЕ ПОСТУПЛЕНИЯ</t>
  </si>
  <si>
    <t>2 07 00000 00 0000 000</t>
  </si>
  <si>
    <t>Н А Л О Г О В Ы Е         Д О Х О Д Ы</t>
  </si>
  <si>
    <t>Н Е Н А Л О Г О В Ы Е         Д О Х О Д Ы</t>
  </si>
  <si>
    <t>2 02 25513 05 0000 150</t>
  </si>
  <si>
    <t>Субсидия бюджетам муниципальных районов на развитие сети учреждений культурно-досугового типа</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</si>
  <si>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</si>
  <si>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Утверждено на 2022г. "Решение Муниципального совета ЯМР  от 23.12.2021 № 125"</t>
  </si>
  <si>
    <t>Субсидия бюджетам муниципальных районов на поддержку отрасли культуры (Субсидия на комплектование книжных фондов муниципальных библиотек)</t>
  </si>
  <si>
    <t>Субсидия на капитальный ремонт и ремонт дорожных объектов муниципальной собственности</t>
  </si>
  <si>
    <t>Субсидия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</si>
  <si>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2 02 25098 05 0000 150</t>
  </si>
  <si>
    <t>Субсидия на обеспечение комплексного развития сельских территорий в части строительства социальных объектов за счет средств областного бюджета</t>
  </si>
  <si>
    <t>2 02 25576 05 0000 150</t>
  </si>
  <si>
    <t>Субсидия на обеспечение комплексного развития сельских территорий (строительство социальных объектов)</t>
  </si>
  <si>
    <t>2 02 25573 05 0000 150</t>
  </si>
  <si>
    <t>Субсидия бюджетам муниципальных районов на закупку и монтаж оборудования для создания "умных" спортивных площадок</t>
  </si>
  <si>
    <t xml:space="preserve"> 2 02 19999 05 1008 150</t>
  </si>
  <si>
    <t>Прочие дотации бюджетам муниципальных районов (Дотации на поощрение муниципальных управленческих команд за достижение показателей деятельности органов исполнителной власти)</t>
  </si>
  <si>
    <t xml:space="preserve"> 202 49999 05 4018 150</t>
  </si>
  <si>
    <t>Прочие межбюджетные трансферты, передаваемые бюджетам муниципальных районов на реализацию мероприятий о борьбе с борщевиком Сосновского</t>
  </si>
  <si>
    <t>Прочие межбюджетные трансферты, передаваемые бюджетам муниципальных районов (Межбюджетные трансферты на проведение комплекса кадастровых работ на объектах газораспределения)</t>
  </si>
</sst>
</file>

<file path=xl/styles.xml><?xml version="1.0" encoding="utf-8"?>
<styleSheet xmlns="http://schemas.openxmlformats.org/spreadsheetml/2006/main">
  <numFmts count="2">
    <numFmt numFmtId="164" formatCode="#,##0.0"/>
    <numFmt numFmtId="165" formatCode="0.0"/>
  </numFmts>
  <fonts count="45">
    <font>
      <sz val="11"/>
      <color theme="1"/>
      <name val="Calibri"/>
      <family val="2"/>
      <charset val="204"/>
      <scheme val="minor"/>
    </font>
    <font>
      <b/>
      <sz val="14"/>
      <color theme="1"/>
      <name val="Times New Roman"/>
      <family val="1"/>
      <charset val="204"/>
    </font>
    <font>
      <sz val="10"/>
      <name val="Arial"/>
      <family val="2"/>
      <charset val="204"/>
    </font>
    <font>
      <sz val="11"/>
      <color theme="1"/>
      <name val="Times New Roman"/>
      <family val="1"/>
      <charset val="204"/>
    </font>
    <font>
      <b/>
      <sz val="12"/>
      <color theme="1"/>
      <name val="Times New Roman"/>
      <family val="1"/>
      <charset val="204"/>
    </font>
    <font>
      <b/>
      <sz val="11"/>
      <color theme="1"/>
      <name val="Times New Roman"/>
      <family val="1"/>
      <charset val="204"/>
    </font>
    <font>
      <sz val="11"/>
      <name val="Times New Roman"/>
      <family val="1"/>
      <charset val="204"/>
    </font>
    <font>
      <b/>
      <sz val="10.5"/>
      <color theme="1"/>
      <name val="Times New Roman"/>
      <family val="1"/>
      <charset val="204"/>
    </font>
    <font>
      <sz val="10"/>
      <name val="Arial"/>
      <family val="2"/>
      <charset val="204"/>
    </font>
    <font>
      <sz val="12"/>
      <color theme="1"/>
      <name val="Times New Roman"/>
      <family val="1"/>
      <charset val="204"/>
    </font>
    <font>
      <b/>
      <sz val="10"/>
      <color theme="1"/>
      <name val="Times New Roman"/>
      <family val="1"/>
      <charset val="204"/>
    </font>
    <font>
      <b/>
      <sz val="16"/>
      <color theme="1"/>
      <name val="Times New Roman"/>
      <family val="1"/>
      <charset val="204"/>
    </font>
    <font>
      <b/>
      <sz val="11"/>
      <color indexed="8"/>
      <name val="Times New Roman"/>
      <family val="1"/>
      <charset val="204"/>
    </font>
    <font>
      <b/>
      <sz val="11"/>
      <name val="Times New Roman"/>
      <family val="1"/>
      <charset val="204"/>
    </font>
    <font>
      <b/>
      <sz val="12"/>
      <name val="Times New Roman"/>
      <family val="1"/>
      <charset val="204"/>
    </font>
    <font>
      <b/>
      <sz val="12"/>
      <color rgb="FF000000"/>
      <name val="Times New Roman"/>
      <family val="1"/>
      <charset val="204"/>
    </font>
    <font>
      <b/>
      <sz val="16"/>
      <color theme="1"/>
      <name val="Arial Black"/>
      <family val="2"/>
      <charset val="204"/>
    </font>
    <font>
      <sz val="10.5"/>
      <color theme="1"/>
      <name val="Times New Roman"/>
      <family val="1"/>
      <charset val="204"/>
    </font>
    <font>
      <sz val="16"/>
      <color theme="1"/>
      <name val="Times New Roman"/>
      <family val="1"/>
      <charset val="204"/>
    </font>
    <font>
      <sz val="10"/>
      <name val="Times New Roman"/>
      <family val="1"/>
      <charset val="204"/>
    </font>
    <font>
      <sz val="12"/>
      <name val="Times New Roman"/>
      <family val="1"/>
      <charset val="204"/>
    </font>
    <font>
      <b/>
      <sz val="14"/>
      <name val="Arial Black"/>
      <family val="2"/>
      <charset val="204"/>
    </font>
    <font>
      <sz val="13"/>
      <name val="Times New Roman"/>
      <family val="1"/>
      <charset val="204"/>
    </font>
    <font>
      <b/>
      <sz val="13"/>
      <color theme="1"/>
      <name val="Times New Roman"/>
      <family val="1"/>
      <charset val="204"/>
    </font>
    <font>
      <b/>
      <sz val="14"/>
      <color theme="1"/>
      <name val="Arial Black"/>
      <family val="2"/>
      <charset val="204"/>
    </font>
    <font>
      <b/>
      <sz val="11"/>
      <color indexed="8"/>
      <name val="Times New Roman"/>
      <family val="1"/>
    </font>
    <font>
      <b/>
      <sz val="15"/>
      <color theme="1"/>
      <name val="Times New Roman"/>
      <family val="1"/>
      <charset val="204"/>
    </font>
    <font>
      <b/>
      <sz val="11"/>
      <color theme="1"/>
      <name val="Times New Roman"/>
      <family val="1"/>
    </font>
    <font>
      <b/>
      <sz val="13"/>
      <name val="Times New Roman"/>
      <family val="1"/>
      <charset val="204"/>
    </font>
    <font>
      <b/>
      <sz val="15"/>
      <name val="Arial Black"/>
      <family val="2"/>
      <charset val="204"/>
    </font>
    <font>
      <b/>
      <sz val="8"/>
      <name val="Arial"/>
      <family val="2"/>
      <charset val="204"/>
    </font>
    <font>
      <b/>
      <sz val="10"/>
      <name val="Times New Roman"/>
      <family val="1"/>
      <charset val="204"/>
    </font>
    <font>
      <b/>
      <sz val="14"/>
      <name val="Times New Roman"/>
      <family val="1"/>
      <charset val="204"/>
    </font>
    <font>
      <b/>
      <i/>
      <sz val="10"/>
      <name val="Times New Roman"/>
      <family val="1"/>
      <charset val="204"/>
    </font>
    <font>
      <b/>
      <sz val="15"/>
      <name val="Times New Roman"/>
      <family val="1"/>
      <charset val="204"/>
    </font>
    <font>
      <sz val="12"/>
      <color rgb="FF000000"/>
      <name val="Times New Roman"/>
      <family val="1"/>
      <charset val="204"/>
    </font>
    <font>
      <b/>
      <sz val="12"/>
      <color indexed="8"/>
      <name val="Times New Roman"/>
      <family val="1"/>
    </font>
    <font>
      <sz val="12"/>
      <color indexed="8"/>
      <name val="Times New Roman"/>
      <family val="1"/>
      <charset val="204"/>
    </font>
    <font>
      <b/>
      <sz val="8"/>
      <name val="Times New Roman"/>
      <family val="1"/>
      <charset val="204"/>
    </font>
    <font>
      <b/>
      <sz val="11"/>
      <color rgb="FF000000"/>
      <name val="Times New Roman"/>
      <family val="1"/>
      <charset val="204"/>
    </font>
    <font>
      <b/>
      <sz val="12"/>
      <name val="Arial"/>
      <family val="2"/>
      <charset val="204"/>
    </font>
    <font>
      <sz val="14"/>
      <name val="Times New Roman"/>
      <family val="1"/>
      <charset val="204"/>
    </font>
    <font>
      <b/>
      <sz val="13"/>
      <name val="Arial"/>
      <family val="2"/>
      <charset val="204"/>
    </font>
    <font>
      <b/>
      <sz val="12"/>
      <color indexed="8"/>
      <name val="Times New Roman"/>
      <family val="1"/>
      <charset val="204"/>
    </font>
    <font>
      <sz val="12"/>
      <name val="Times New Roman"/>
      <family val="1"/>
    </font>
  </fonts>
  <fills count="5">
    <fill>
      <patternFill patternType="none"/>
    </fill>
    <fill>
      <patternFill patternType="gray125"/>
    </fill>
    <fill>
      <patternFill patternType="solid">
        <fgColor rgb="FFFFFF00"/>
        <bgColor indexed="64"/>
      </patternFill>
    </fill>
    <fill>
      <patternFill patternType="solid">
        <fgColor indexed="9"/>
        <bgColor indexed="64"/>
      </patternFill>
    </fill>
    <fill>
      <patternFill patternType="solid">
        <fgColor theme="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style="medium">
        <color rgb="FF000000"/>
      </right>
      <top style="medium">
        <color rgb="FF000000"/>
      </top>
      <bottom/>
      <diagonal/>
    </border>
    <border>
      <left/>
      <right style="medium">
        <color rgb="FF000000"/>
      </right>
      <top style="medium">
        <color rgb="FF000000"/>
      </top>
      <bottom style="medium">
        <color rgb="FF000000"/>
      </bottom>
      <diagonal/>
    </border>
    <border>
      <left/>
      <right style="medium">
        <color rgb="FF000000"/>
      </right>
      <top/>
      <bottom/>
      <diagonal/>
    </border>
    <border>
      <left style="medium">
        <color rgb="FF000000"/>
      </left>
      <right style="medium">
        <color rgb="FF000000"/>
      </right>
      <top/>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8"/>
      </left>
      <right style="thin">
        <color indexed="8"/>
      </right>
      <top/>
      <bottom style="thin">
        <color indexed="8"/>
      </bottom>
      <diagonal/>
    </border>
    <border>
      <left style="medium">
        <color rgb="FF000000"/>
      </left>
      <right style="medium">
        <color rgb="FF000000"/>
      </right>
      <top/>
      <bottom style="medium">
        <color rgb="FF000000"/>
      </bottom>
      <diagonal/>
    </border>
    <border>
      <left style="medium">
        <color indexed="64"/>
      </left>
      <right style="thin">
        <color indexed="64"/>
      </right>
      <top/>
      <bottom style="thin">
        <color indexed="64"/>
      </bottom>
      <diagonal/>
    </border>
  </borders>
  <cellStyleXfs count="12">
    <xf numFmtId="0" fontId="0"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350">
    <xf numFmtId="0" fontId="0" fillId="0" borderId="0" xfId="0"/>
    <xf numFmtId="0" fontId="3" fillId="0" borderId="0" xfId="0" applyFont="1"/>
    <xf numFmtId="0" fontId="3" fillId="0" borderId="0" xfId="0" applyFont="1" applyAlignment="1">
      <alignment vertical="top"/>
    </xf>
    <xf numFmtId="0" fontId="3" fillId="0" borderId="1" xfId="0" applyFont="1" applyBorder="1" applyAlignment="1">
      <alignment horizontal="center" vertical="top"/>
    </xf>
    <xf numFmtId="0" fontId="3" fillId="0" borderId="0" xfId="0" applyFont="1" applyAlignment="1">
      <alignment horizontal="center" vertical="top"/>
    </xf>
    <xf numFmtId="0" fontId="3" fillId="0" borderId="0" xfId="0" applyFont="1" applyBorder="1" applyAlignment="1">
      <alignment horizontal="center" vertical="top"/>
    </xf>
    <xf numFmtId="0" fontId="3" fillId="0" borderId="1" xfId="0" applyFont="1" applyFill="1" applyBorder="1" applyAlignment="1">
      <alignment horizontal="left" vertical="top" wrapText="1"/>
    </xf>
    <xf numFmtId="0" fontId="3" fillId="0" borderId="0" xfId="0" applyFont="1" applyFill="1"/>
    <xf numFmtId="0" fontId="3" fillId="0" borderId="1" xfId="0" applyFont="1" applyFill="1" applyBorder="1" applyAlignment="1">
      <alignment horizontal="center"/>
    </xf>
    <xf numFmtId="0" fontId="3" fillId="0" borderId="1" xfId="0" applyFont="1" applyFill="1" applyBorder="1" applyAlignment="1">
      <alignment horizontal="center" vertical="top" wrapText="1"/>
    </xf>
    <xf numFmtId="0" fontId="3" fillId="0" borderId="0" xfId="0" applyFont="1" applyFill="1" applyBorder="1" applyAlignment="1">
      <alignment horizontal="center" vertical="top"/>
    </xf>
    <xf numFmtId="164" fontId="3" fillId="0" borderId="0" xfId="0" applyNumberFormat="1" applyFont="1" applyFill="1" applyBorder="1" applyAlignment="1">
      <alignment horizontal="center" vertical="top"/>
    </xf>
    <xf numFmtId="0" fontId="5" fillId="0" borderId="1" xfId="0" applyFont="1" applyFill="1" applyBorder="1" applyAlignment="1">
      <alignment horizontal="justify" vertical="top" wrapText="1"/>
    </xf>
    <xf numFmtId="0" fontId="5" fillId="4" borderId="1" xfId="0" applyFont="1" applyFill="1" applyBorder="1" applyAlignment="1">
      <alignment horizontal="center" vertical="top" wrapText="1"/>
    </xf>
    <xf numFmtId="0" fontId="3" fillId="4" borderId="1" xfId="0" applyFont="1" applyFill="1" applyBorder="1" applyAlignment="1">
      <alignment horizontal="left" vertical="top" wrapText="1"/>
    </xf>
    <xf numFmtId="0" fontId="3" fillId="4" borderId="1" xfId="0" applyFont="1" applyFill="1" applyBorder="1" applyAlignment="1">
      <alignment horizontal="center" vertical="top" wrapText="1"/>
    </xf>
    <xf numFmtId="0" fontId="3" fillId="4" borderId="1" xfId="0" applyFont="1" applyFill="1" applyBorder="1" applyAlignment="1">
      <alignment horizontal="center" vertical="top"/>
    </xf>
    <xf numFmtId="164" fontId="1" fillId="4" borderId="1" xfId="0" applyNumberFormat="1" applyFont="1" applyFill="1" applyBorder="1" applyAlignment="1">
      <alignment horizontal="center" vertical="top"/>
    </xf>
    <xf numFmtId="0" fontId="4" fillId="0" borderId="1" xfId="0" applyFont="1" applyBorder="1" applyAlignment="1">
      <alignment horizontal="justify" wrapText="1"/>
    </xf>
    <xf numFmtId="0" fontId="5" fillId="0" borderId="1" xfId="0" applyFont="1" applyBorder="1" applyAlignment="1">
      <alignment horizontal="justify" wrapText="1"/>
    </xf>
    <xf numFmtId="0" fontId="6" fillId="3" borderId="1" xfId="0" applyFont="1" applyFill="1" applyBorder="1" applyAlignment="1">
      <alignment horizontal="center" vertical="top" wrapText="1"/>
    </xf>
    <xf numFmtId="0" fontId="10" fillId="4" borderId="1" xfId="0" applyFont="1" applyFill="1" applyBorder="1" applyAlignment="1">
      <alignment horizontal="center" vertical="top" wrapText="1"/>
    </xf>
    <xf numFmtId="0" fontId="3" fillId="0" borderId="1" xfId="0" applyFont="1" applyFill="1" applyBorder="1" applyAlignment="1">
      <alignment horizontal="center" vertical="top"/>
    </xf>
    <xf numFmtId="0" fontId="6" fillId="0" borderId="6" xfId="1" applyNumberFormat="1" applyFont="1" applyFill="1" applyBorder="1" applyAlignment="1" applyProtection="1">
      <alignment horizontal="left" vertical="top" wrapText="1"/>
      <protection hidden="1"/>
    </xf>
    <xf numFmtId="0" fontId="4" fillId="0" borderId="1" xfId="0" applyFont="1" applyFill="1" applyBorder="1" applyAlignment="1">
      <alignment horizontal="center" vertical="top" wrapText="1"/>
    </xf>
    <xf numFmtId="0" fontId="1" fillId="4" borderId="1" xfId="0" applyFont="1" applyFill="1" applyBorder="1" applyAlignment="1">
      <alignment horizontal="center" vertical="top" wrapText="1"/>
    </xf>
    <xf numFmtId="0" fontId="4" fillId="4" borderId="1" xfId="0" applyFont="1" applyFill="1" applyBorder="1" applyAlignment="1">
      <alignment horizontal="center" vertical="top" wrapText="1"/>
    </xf>
    <xf numFmtId="0" fontId="4" fillId="4" borderId="1" xfId="0" applyFont="1" applyFill="1" applyBorder="1" applyAlignment="1">
      <alignment horizontal="left" vertical="top" wrapText="1"/>
    </xf>
    <xf numFmtId="0" fontId="5" fillId="4" borderId="1" xfId="0" applyFont="1" applyFill="1" applyBorder="1" applyAlignment="1">
      <alignment horizontal="center" vertical="top"/>
    </xf>
    <xf numFmtId="0" fontId="4" fillId="0" borderId="0" xfId="0" applyFont="1" applyAlignment="1">
      <alignment horizontal="justify" wrapText="1"/>
    </xf>
    <xf numFmtId="0" fontId="5" fillId="0" borderId="1" xfId="0" applyFont="1" applyFill="1" applyBorder="1" applyAlignment="1">
      <alignment horizontal="center" vertical="top" wrapText="1"/>
    </xf>
    <xf numFmtId="0" fontId="5" fillId="0" borderId="1" xfId="0" applyFont="1" applyFill="1" applyBorder="1" applyAlignment="1">
      <alignment horizontal="center" wrapText="1"/>
    </xf>
    <xf numFmtId="0" fontId="13" fillId="0" borderId="4" xfId="2" applyNumberFormat="1" applyFont="1" applyFill="1" applyBorder="1" applyAlignment="1" applyProtection="1">
      <alignment horizontal="center" vertical="top" wrapText="1"/>
      <protection hidden="1"/>
    </xf>
    <xf numFmtId="0" fontId="4" fillId="0" borderId="1" xfId="0" applyFont="1" applyFill="1" applyBorder="1" applyAlignment="1">
      <alignment horizontal="center" vertical="center"/>
    </xf>
    <xf numFmtId="0" fontId="14" fillId="0" borderId="6" xfId="1" applyNumberFormat="1" applyFont="1" applyFill="1" applyBorder="1" applyAlignment="1" applyProtection="1">
      <alignment horizontal="left" vertical="top" wrapText="1"/>
      <protection hidden="1"/>
    </xf>
    <xf numFmtId="0" fontId="4" fillId="0" borderId="1" xfId="0" applyFont="1" applyBorder="1" applyAlignment="1">
      <alignment horizontal="justify" vertical="center" wrapText="1"/>
    </xf>
    <xf numFmtId="0" fontId="4" fillId="4" borderId="4" xfId="0" applyFont="1" applyFill="1" applyBorder="1" applyAlignment="1">
      <alignment horizontal="center" vertical="top" wrapText="1"/>
    </xf>
    <xf numFmtId="0" fontId="1" fillId="0" borderId="1" xfId="0" applyFont="1" applyFill="1" applyBorder="1" applyAlignment="1">
      <alignment horizontal="center" vertical="top" wrapText="1"/>
    </xf>
    <xf numFmtId="0" fontId="17" fillId="0" borderId="13" xfId="0" applyFont="1" applyBorder="1" applyAlignment="1">
      <alignment horizontal="center" vertical="center" wrapText="1"/>
    </xf>
    <xf numFmtId="0" fontId="17" fillId="0" borderId="14" xfId="0" applyFont="1" applyBorder="1" applyAlignment="1">
      <alignment horizontal="center" vertical="center" wrapText="1"/>
    </xf>
    <xf numFmtId="0" fontId="4" fillId="0" borderId="2" xfId="0" applyFont="1" applyFill="1" applyBorder="1" applyAlignment="1">
      <alignment horizontal="center" vertical="center"/>
    </xf>
    <xf numFmtId="0" fontId="17" fillId="0" borderId="1" xfId="0" applyFont="1" applyBorder="1" applyAlignment="1">
      <alignment horizontal="center" vertical="center" wrapText="1"/>
    </xf>
    <xf numFmtId="0" fontId="7" fillId="0" borderId="13" xfId="0" applyFont="1" applyBorder="1" applyAlignment="1">
      <alignment horizontal="center" vertical="center" wrapText="1"/>
    </xf>
    <xf numFmtId="0" fontId="4" fillId="0" borderId="7" xfId="0" applyFont="1" applyFill="1" applyBorder="1" applyAlignment="1">
      <alignment horizontal="center" vertical="top" wrapText="1"/>
    </xf>
    <xf numFmtId="0" fontId="4" fillId="0" borderId="7" xfId="0" applyFont="1" applyBorder="1" applyAlignment="1">
      <alignment horizontal="justify" wrapText="1"/>
    </xf>
    <xf numFmtId="0" fontId="3" fillId="0" borderId="7" xfId="0" applyFont="1" applyFill="1" applyBorder="1" applyAlignment="1">
      <alignment horizontal="center"/>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4" fillId="0" borderId="13" xfId="0" applyFont="1" applyBorder="1" applyAlignment="1">
      <alignment horizontal="center" vertical="center" wrapText="1"/>
    </xf>
    <xf numFmtId="0" fontId="4" fillId="0" borderId="13" xfId="0" applyFont="1" applyBorder="1" applyAlignment="1">
      <alignment horizontal="justify" vertical="center" wrapText="1"/>
    </xf>
    <xf numFmtId="0" fontId="4"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4" fillId="0" borderId="14" xfId="0" applyFont="1" applyBorder="1" applyAlignment="1">
      <alignment horizontal="center" vertical="center" wrapText="1"/>
    </xf>
    <xf numFmtId="0" fontId="3" fillId="0" borderId="0" xfId="0" applyFont="1" applyBorder="1" applyAlignment="1">
      <alignment horizontal="justify" vertical="center" wrapText="1"/>
    </xf>
    <xf numFmtId="0" fontId="1" fillId="0" borderId="1" xfId="0" applyFont="1" applyFill="1" applyBorder="1" applyAlignment="1">
      <alignment horizontal="center" vertical="top" wrapText="1"/>
    </xf>
    <xf numFmtId="0" fontId="4" fillId="0" borderId="14" xfId="0" applyFont="1" applyBorder="1" applyAlignment="1">
      <alignment horizontal="justify" vertical="center" wrapText="1"/>
    </xf>
    <xf numFmtId="0" fontId="9" fillId="0" borderId="2"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3" fillId="0" borderId="1" xfId="0" applyFont="1" applyBorder="1" applyAlignment="1">
      <alignment horizontal="center" vertical="center" wrapText="1"/>
    </xf>
    <xf numFmtId="0" fontId="19" fillId="0" borderId="0" xfId="0" applyFont="1"/>
    <xf numFmtId="0" fontId="19" fillId="0" borderId="0" xfId="0" applyFont="1" applyAlignment="1">
      <alignment vertical="top"/>
    </xf>
    <xf numFmtId="0" fontId="19" fillId="0" borderId="0" xfId="0" applyFont="1" applyAlignment="1">
      <alignment horizontal="center"/>
    </xf>
    <xf numFmtId="0" fontId="19" fillId="4" borderId="0" xfId="0" applyFont="1" applyFill="1"/>
    <xf numFmtId="0" fontId="20" fillId="0" borderId="0" xfId="0" applyFont="1"/>
    <xf numFmtId="0" fontId="20" fillId="0" borderId="0" xfId="0" applyFont="1" applyAlignment="1">
      <alignment vertical="top"/>
    </xf>
    <xf numFmtId="0" fontId="20" fillId="0" borderId="0" xfId="0" applyFont="1" applyAlignment="1">
      <alignment horizontal="center"/>
    </xf>
    <xf numFmtId="0" fontId="20" fillId="4" borderId="0" xfId="0" applyFont="1" applyFill="1"/>
    <xf numFmtId="0" fontId="20" fillId="0" borderId="0" xfId="0" applyFont="1" applyAlignment="1"/>
    <xf numFmtId="0" fontId="20" fillId="0" borderId="17" xfId="0" applyFont="1" applyBorder="1" applyAlignment="1"/>
    <xf numFmtId="49" fontId="20" fillId="0" borderId="2" xfId="0" applyNumberFormat="1" applyFont="1" applyBorder="1" applyAlignment="1">
      <alignment horizontal="center" vertical="center"/>
    </xf>
    <xf numFmtId="0" fontId="20" fillId="0" borderId="0" xfId="0" applyFont="1" applyAlignment="1">
      <alignment vertical="center"/>
    </xf>
    <xf numFmtId="49" fontId="20" fillId="0" borderId="18" xfId="0" applyNumberFormat="1" applyFont="1" applyBorder="1" applyAlignment="1">
      <alignment horizontal="center"/>
    </xf>
    <xf numFmtId="0" fontId="20" fillId="0" borderId="0" xfId="0" applyFont="1" applyAlignment="1">
      <alignment horizontal="right"/>
    </xf>
    <xf numFmtId="49" fontId="20" fillId="0" borderId="19" xfId="0" applyNumberFormat="1" applyFont="1" applyBorder="1" applyAlignment="1">
      <alignment horizontal="center"/>
    </xf>
    <xf numFmtId="49" fontId="20" fillId="0" borderId="21" xfId="0" applyNumberFormat="1" applyFont="1" applyBorder="1" applyAlignment="1">
      <alignment horizontal="center" vertical="center"/>
    </xf>
    <xf numFmtId="0" fontId="4" fillId="0" borderId="3" xfId="0" applyFont="1" applyBorder="1" applyAlignment="1">
      <alignment horizontal="center" vertical="center"/>
    </xf>
    <xf numFmtId="0" fontId="1" fillId="0" borderId="3" xfId="0" applyFont="1" applyBorder="1" applyAlignment="1">
      <alignment horizontal="center" vertical="center" wrapText="1"/>
    </xf>
    <xf numFmtId="0" fontId="4" fillId="0" borderId="23" xfId="0" applyFont="1" applyBorder="1" applyAlignment="1">
      <alignment horizontal="justify" vertical="center" wrapText="1"/>
    </xf>
    <xf numFmtId="0" fontId="4" fillId="0" borderId="3" xfId="0" applyFont="1" applyBorder="1" applyAlignment="1">
      <alignment horizontal="center" vertical="center" wrapText="1"/>
    </xf>
    <xf numFmtId="0" fontId="4" fillId="4" borderId="3" xfId="0" applyFont="1" applyFill="1" applyBorder="1" applyAlignment="1">
      <alignment horizontal="center" vertical="top" wrapText="1"/>
    </xf>
    <xf numFmtId="0" fontId="3" fillId="0" borderId="1" xfId="0" applyFont="1" applyBorder="1"/>
    <xf numFmtId="0" fontId="14" fillId="0" borderId="0" xfId="0" applyFont="1" applyAlignment="1">
      <alignment vertical="center"/>
    </xf>
    <xf numFmtId="0" fontId="14" fillId="4" borderId="0" xfId="0" applyFont="1" applyFill="1"/>
    <xf numFmtId="0" fontId="14" fillId="0" borderId="0" xfId="0" applyFont="1"/>
    <xf numFmtId="0" fontId="14" fillId="0" borderId="0" xfId="0" applyFont="1" applyAlignment="1"/>
    <xf numFmtId="0" fontId="14" fillId="0" borderId="0" xfId="0" applyFont="1" applyAlignment="1">
      <alignment horizontal="center"/>
    </xf>
    <xf numFmtId="0" fontId="20" fillId="0" borderId="0" xfId="0" applyFont="1" applyAlignment="1">
      <alignment vertical="center" wrapText="1"/>
    </xf>
    <xf numFmtId="0" fontId="5" fillId="0" borderId="1" xfId="0" applyFont="1" applyBorder="1" applyAlignment="1">
      <alignment horizontal="center" vertical="center"/>
    </xf>
    <xf numFmtId="0" fontId="3" fillId="0" borderId="7" xfId="0" applyFont="1" applyBorder="1"/>
    <xf numFmtId="0" fontId="4" fillId="0" borderId="26" xfId="0" applyFont="1" applyBorder="1" applyAlignment="1">
      <alignment horizontal="center" vertical="center" wrapText="1"/>
    </xf>
    <xf numFmtId="0" fontId="11" fillId="0" borderId="16" xfId="0" applyFont="1" applyFill="1" applyBorder="1" applyAlignment="1">
      <alignment horizontal="center" vertical="top" wrapText="1"/>
    </xf>
    <xf numFmtId="0" fontId="5" fillId="0"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0" borderId="25" xfId="0" applyFont="1" applyBorder="1" applyAlignment="1">
      <alignment horizontal="justify" vertical="center" wrapText="1"/>
    </xf>
    <xf numFmtId="0" fontId="5" fillId="0" borderId="24" xfId="0" applyFont="1" applyBorder="1" applyAlignment="1">
      <alignment horizontal="center" vertical="center" wrapText="1"/>
    </xf>
    <xf numFmtId="0" fontId="4" fillId="0" borderId="23"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0" xfId="0" applyFont="1" applyAlignment="1">
      <alignment horizontal="justify" vertical="top"/>
    </xf>
    <xf numFmtId="0" fontId="5" fillId="0" borderId="2" xfId="0" applyFont="1" applyBorder="1" applyAlignment="1">
      <alignment horizontal="center" vertical="center"/>
    </xf>
    <xf numFmtId="0" fontId="4" fillId="4" borderId="3" xfId="0" applyFont="1" applyFill="1" applyBorder="1" applyAlignment="1">
      <alignment horizontal="center" wrapText="1"/>
    </xf>
    <xf numFmtId="0" fontId="4" fillId="0" borderId="24" xfId="0" applyFont="1" applyBorder="1" applyAlignment="1">
      <alignment horizontal="justify" vertical="center" wrapText="1"/>
    </xf>
    <xf numFmtId="0" fontId="4" fillId="0" borderId="24" xfId="0" applyFont="1" applyBorder="1" applyAlignment="1">
      <alignment horizontal="center" vertical="center" wrapText="1"/>
    </xf>
    <xf numFmtId="49" fontId="1" fillId="0" borderId="1" xfId="0" applyNumberFormat="1" applyFont="1" applyBorder="1" applyAlignment="1">
      <alignment horizontal="center" vertical="top" wrapText="1"/>
    </xf>
    <xf numFmtId="0" fontId="20" fillId="0" borderId="1" xfId="0" applyFont="1" applyBorder="1" applyAlignment="1">
      <alignment horizontal="justify" wrapText="1"/>
    </xf>
    <xf numFmtId="0" fontId="9" fillId="0" borderId="1" xfId="0" applyFont="1" applyBorder="1" applyAlignment="1">
      <alignment horizontal="justify" wrapText="1"/>
    </xf>
    <xf numFmtId="0" fontId="20" fillId="0" borderId="4" xfId="1" applyNumberFormat="1" applyFont="1" applyFill="1" applyBorder="1" applyAlignment="1" applyProtection="1">
      <alignment horizontal="justify" wrapText="1"/>
      <protection hidden="1"/>
    </xf>
    <xf numFmtId="49" fontId="4" fillId="0" borderId="1" xfId="0" applyNumberFormat="1" applyFont="1" applyBorder="1" applyAlignment="1">
      <alignment horizontal="center" vertical="top" wrapText="1"/>
    </xf>
    <xf numFmtId="0" fontId="1" fillId="0" borderId="14" xfId="0" applyFont="1" applyBorder="1" applyAlignment="1">
      <alignment horizontal="justify" vertical="center" wrapText="1"/>
    </xf>
    <xf numFmtId="0" fontId="9" fillId="4" borderId="1" xfId="0" applyFont="1" applyFill="1" applyBorder="1" applyAlignment="1">
      <alignment horizontal="left" vertical="top" wrapText="1"/>
    </xf>
    <xf numFmtId="0" fontId="9" fillId="0" borderId="1" xfId="0" applyFont="1" applyBorder="1" applyAlignment="1">
      <alignment wrapText="1"/>
    </xf>
    <xf numFmtId="0" fontId="9" fillId="0" borderId="1" xfId="0" applyFont="1" applyBorder="1" applyAlignment="1">
      <alignment horizontal="justify" vertical="center" wrapText="1"/>
    </xf>
    <xf numFmtId="0" fontId="9" fillId="0" borderId="14" xfId="0" applyFont="1" applyBorder="1" applyAlignment="1">
      <alignment horizontal="justify" vertical="center" wrapText="1"/>
    </xf>
    <xf numFmtId="0" fontId="9" fillId="0" borderId="13" xfId="0" applyFont="1" applyBorder="1" applyAlignment="1">
      <alignment horizontal="justify" vertical="center" wrapText="1"/>
    </xf>
    <xf numFmtId="0" fontId="9" fillId="0" borderId="1" xfId="0" applyFont="1" applyBorder="1" applyAlignment="1">
      <alignment horizontal="justify" vertical="top"/>
    </xf>
    <xf numFmtId="0" fontId="1" fillId="4" borderId="1" xfId="0" applyFont="1" applyFill="1" applyBorder="1" applyAlignment="1">
      <alignment horizontal="right" vertical="top"/>
    </xf>
    <xf numFmtId="0" fontId="1" fillId="4" borderId="3" xfId="0" applyFont="1" applyFill="1" applyBorder="1" applyAlignment="1">
      <alignment horizontal="center" vertical="center" wrapText="1"/>
    </xf>
    <xf numFmtId="0" fontId="5" fillId="4" borderId="1" xfId="0" applyFont="1" applyFill="1" applyBorder="1" applyAlignment="1">
      <alignment horizontal="right" vertical="top"/>
    </xf>
    <xf numFmtId="0" fontId="5" fillId="4" borderId="3" xfId="0" applyFont="1" applyFill="1" applyBorder="1" applyAlignment="1">
      <alignment horizontal="right" vertical="top"/>
    </xf>
    <xf numFmtId="0" fontId="1" fillId="4" borderId="1" xfId="0" applyFont="1" applyFill="1" applyBorder="1" applyAlignment="1">
      <alignment horizontal="left" vertical="top" wrapText="1"/>
    </xf>
    <xf numFmtId="49" fontId="1" fillId="4" borderId="1" xfId="0" applyNumberFormat="1" applyFont="1" applyFill="1" applyBorder="1" applyAlignment="1">
      <alignment horizontal="center" vertical="top" wrapText="1"/>
    </xf>
    <xf numFmtId="0" fontId="25" fillId="4" borderId="27" xfId="0" applyFont="1" applyFill="1" applyBorder="1" applyAlignment="1">
      <alignment horizontal="center" vertical="center" wrapText="1"/>
    </xf>
    <xf numFmtId="0" fontId="14" fillId="4" borderId="1" xfId="2" applyNumberFormat="1" applyFont="1" applyFill="1" applyBorder="1" applyAlignment="1" applyProtection="1">
      <alignment horizontal="justify" vertical="top" wrapText="1"/>
      <protection hidden="1"/>
    </xf>
    <xf numFmtId="0" fontId="12" fillId="4" borderId="7" xfId="0" applyFont="1" applyFill="1" applyBorder="1" applyAlignment="1">
      <alignment horizontal="center" vertical="center" wrapText="1"/>
    </xf>
    <xf numFmtId="0" fontId="14" fillId="4" borderId="1" xfId="2" applyNumberFormat="1" applyFont="1" applyFill="1" applyBorder="1" applyAlignment="1" applyProtection="1">
      <alignment horizontal="justify" vertical="center" wrapText="1"/>
      <protection hidden="1"/>
    </xf>
    <xf numFmtId="0" fontId="14" fillId="4" borderId="1" xfId="0" applyFont="1" applyFill="1" applyBorder="1" applyAlignment="1">
      <alignment horizontal="justify" wrapText="1"/>
    </xf>
    <xf numFmtId="0" fontId="12" fillId="4" borderId="1" xfId="0" applyFont="1" applyFill="1" applyBorder="1" applyAlignment="1">
      <alignment horizontal="center" vertical="center" wrapText="1"/>
    </xf>
    <xf numFmtId="0" fontId="25" fillId="4" borderId="7" xfId="0" applyFont="1" applyFill="1" applyBorder="1" applyAlignment="1">
      <alignment horizontal="center" vertical="center" wrapText="1"/>
    </xf>
    <xf numFmtId="0" fontId="14" fillId="4" borderId="4" xfId="2" applyNumberFormat="1" applyFont="1" applyFill="1" applyBorder="1" applyAlignment="1" applyProtection="1">
      <alignment horizontal="justify" vertical="center" wrapText="1"/>
      <protection hidden="1"/>
    </xf>
    <xf numFmtId="0" fontId="14" fillId="4" borderId="4" xfId="2" applyNumberFormat="1" applyFont="1" applyFill="1" applyBorder="1" applyAlignment="1" applyProtection="1">
      <alignment horizontal="justify" vertical="top" wrapText="1"/>
      <protection hidden="1"/>
    </xf>
    <xf numFmtId="0" fontId="12" fillId="4" borderId="8" xfId="0" applyFont="1" applyFill="1" applyBorder="1" applyAlignment="1">
      <alignment horizontal="center" vertical="center" wrapText="1"/>
    </xf>
    <xf numFmtId="0" fontId="14" fillId="4" borderId="9" xfId="2" applyNumberFormat="1" applyFont="1" applyFill="1" applyBorder="1" applyAlignment="1" applyProtection="1">
      <alignment horizontal="justify" vertical="center" wrapText="1"/>
      <protection hidden="1"/>
    </xf>
    <xf numFmtId="0" fontId="14" fillId="4" borderId="3" xfId="2" applyNumberFormat="1" applyFont="1" applyFill="1" applyBorder="1" applyAlignment="1" applyProtection="1">
      <alignment horizontal="justify" vertical="center" wrapText="1"/>
      <protection hidden="1"/>
    </xf>
    <xf numFmtId="0" fontId="12" fillId="4" borderId="12" xfId="0" applyFont="1" applyFill="1" applyBorder="1" applyAlignment="1">
      <alignment horizontal="center" vertical="center" wrapText="1"/>
    </xf>
    <xf numFmtId="0" fontId="14" fillId="4" borderId="3" xfId="2" applyNumberFormat="1" applyFont="1" applyFill="1" applyBorder="1" applyAlignment="1" applyProtection="1">
      <alignment horizontal="justify" vertical="top" wrapText="1"/>
      <protection hidden="1"/>
    </xf>
    <xf numFmtId="0" fontId="25" fillId="4" borderId="8" xfId="0" applyFont="1" applyFill="1" applyBorder="1" applyAlignment="1">
      <alignment horizontal="center" vertical="center" wrapText="1"/>
    </xf>
    <xf numFmtId="0" fontId="4" fillId="4" borderId="4" xfId="2" applyNumberFormat="1" applyFont="1" applyFill="1" applyBorder="1" applyAlignment="1" applyProtection="1">
      <alignment horizontal="justify" vertical="center" wrapText="1"/>
      <protection hidden="1"/>
    </xf>
    <xf numFmtId="0" fontId="27" fillId="4" borderId="8" xfId="0" applyFont="1" applyFill="1" applyBorder="1" applyAlignment="1">
      <alignment horizontal="center" vertical="center" wrapText="1"/>
    </xf>
    <xf numFmtId="0" fontId="14" fillId="4" borderId="2" xfId="2" applyNumberFormat="1" applyFont="1" applyFill="1" applyBorder="1" applyAlignment="1" applyProtection="1">
      <alignment horizontal="justify" vertical="top" wrapText="1"/>
      <protection hidden="1"/>
    </xf>
    <xf numFmtId="0" fontId="5" fillId="4" borderId="2" xfId="0" applyFont="1" applyFill="1" applyBorder="1" applyAlignment="1">
      <alignment horizontal="center" vertical="top" wrapText="1"/>
    </xf>
    <xf numFmtId="0" fontId="14" fillId="4" borderId="0" xfId="0" applyFont="1" applyFill="1" applyAlignment="1">
      <alignment horizontal="justify" wrapText="1"/>
    </xf>
    <xf numFmtId="0" fontId="11" fillId="4" borderId="1" xfId="0" applyFont="1" applyFill="1" applyBorder="1" applyAlignment="1">
      <alignment horizontal="justify" vertical="top" wrapText="1"/>
    </xf>
    <xf numFmtId="0" fontId="12" fillId="4" borderId="10" xfId="0" applyFont="1" applyFill="1" applyBorder="1" applyAlignment="1">
      <alignment horizontal="center" vertical="center" wrapText="1"/>
    </xf>
    <xf numFmtId="0" fontId="1" fillId="4" borderId="1" xfId="0" applyFont="1" applyFill="1" applyBorder="1" applyAlignment="1">
      <alignment horizontal="justify" vertical="top" wrapText="1"/>
    </xf>
    <xf numFmtId="0" fontId="3" fillId="0" borderId="7" xfId="0" applyFont="1" applyBorder="1" applyAlignment="1">
      <alignment horizontal="justify" vertical="center" wrapText="1"/>
    </xf>
    <xf numFmtId="0" fontId="25" fillId="3" borderId="1" xfId="0" applyFont="1" applyFill="1" applyBorder="1" applyAlignment="1">
      <alignment horizontal="center" vertical="center" wrapText="1"/>
    </xf>
    <xf numFmtId="0" fontId="25" fillId="4" borderId="1" xfId="0" applyFont="1" applyFill="1" applyBorder="1" applyAlignment="1">
      <alignment horizontal="center" vertical="center" wrapText="1"/>
    </xf>
    <xf numFmtId="49" fontId="1" fillId="4" borderId="2" xfId="0" applyNumberFormat="1" applyFont="1" applyFill="1" applyBorder="1" applyAlignment="1">
      <alignment horizontal="center" vertical="top" wrapText="1"/>
    </xf>
    <xf numFmtId="0" fontId="3" fillId="4" borderId="1" xfId="0" applyFont="1" applyFill="1" applyBorder="1" applyAlignment="1">
      <alignment horizontal="center" vertical="center" wrapText="1"/>
    </xf>
    <xf numFmtId="0" fontId="30" fillId="0" borderId="28" xfId="0" applyNumberFormat="1" applyFont="1" applyFill="1" applyBorder="1" applyAlignment="1" applyProtection="1">
      <alignment vertical="top" wrapText="1"/>
      <protection hidden="1"/>
    </xf>
    <xf numFmtId="0" fontId="6" fillId="0" borderId="1" xfId="0" applyNumberFormat="1" applyFont="1" applyFill="1" applyBorder="1" applyAlignment="1" applyProtection="1">
      <alignment horizontal="center"/>
      <protection hidden="1"/>
    </xf>
    <xf numFmtId="0" fontId="6" fillId="0" borderId="1" xfId="0" applyNumberFormat="1" applyFont="1" applyFill="1" applyBorder="1" applyAlignment="1" applyProtection="1">
      <alignment horizontal="center" vertical="center"/>
      <protection hidden="1"/>
    </xf>
    <xf numFmtId="0" fontId="30" fillId="0" borderId="1" xfId="0" applyNumberFormat="1" applyFont="1" applyFill="1" applyBorder="1" applyAlignment="1" applyProtection="1">
      <alignment vertical="top" wrapText="1"/>
      <protection hidden="1"/>
    </xf>
    <xf numFmtId="0" fontId="33" fillId="0" borderId="4" xfId="0" applyNumberFormat="1" applyFont="1" applyFill="1" applyBorder="1" applyAlignment="1" applyProtection="1">
      <alignment horizontal="center" vertical="center" wrapText="1"/>
      <protection hidden="1"/>
    </xf>
    <xf numFmtId="0" fontId="13" fillId="0" borderId="28" xfId="0" applyNumberFormat="1" applyFont="1" applyFill="1" applyBorder="1" applyAlignment="1" applyProtection="1">
      <alignment vertical="top" wrapText="1"/>
      <protection hidden="1"/>
    </xf>
    <xf numFmtId="0" fontId="3" fillId="0" borderId="2" xfId="0" applyFont="1" applyBorder="1" applyAlignment="1">
      <alignment horizontal="center" vertical="top"/>
    </xf>
    <xf numFmtId="0" fontId="3" fillId="0" borderId="7" xfId="0" applyFont="1" applyBorder="1" applyAlignment="1">
      <alignment horizontal="center" vertical="top"/>
    </xf>
    <xf numFmtId="0" fontId="20" fillId="0" borderId="1" xfId="0" applyNumberFormat="1" applyFont="1" applyFill="1" applyBorder="1" applyAlignment="1" applyProtection="1">
      <alignment horizontal="left" vertical="top" wrapText="1"/>
      <protection hidden="1"/>
    </xf>
    <xf numFmtId="0" fontId="14" fillId="0" borderId="28" xfId="0" applyNumberFormat="1" applyFont="1" applyFill="1" applyBorder="1" applyAlignment="1" applyProtection="1">
      <alignment vertical="top" wrapText="1"/>
      <protection hidden="1"/>
    </xf>
    <xf numFmtId="0" fontId="31" fillId="0" borderId="1" xfId="0" applyNumberFormat="1" applyFont="1" applyFill="1" applyBorder="1" applyAlignment="1" applyProtection="1">
      <alignment horizontal="center" vertical="center" wrapText="1"/>
      <protection hidden="1"/>
    </xf>
    <xf numFmtId="0" fontId="20" fillId="0" borderId="1" xfId="0" applyNumberFormat="1" applyFont="1" applyFill="1" applyBorder="1" applyAlignment="1" applyProtection="1">
      <alignment horizontal="center" vertical="center"/>
      <protection hidden="1"/>
    </xf>
    <xf numFmtId="0" fontId="13" fillId="0" borderId="4" xfId="0" applyNumberFormat="1" applyFont="1" applyFill="1" applyBorder="1" applyAlignment="1" applyProtection="1">
      <alignment horizontal="left" wrapText="1"/>
      <protection hidden="1"/>
    </xf>
    <xf numFmtId="0" fontId="14" fillId="0" borderId="29" xfId="0" applyNumberFormat="1" applyFont="1" applyFill="1" applyBorder="1" applyAlignment="1" applyProtection="1">
      <alignment horizontal="center" vertical="center" wrapText="1"/>
      <protection hidden="1"/>
    </xf>
    <xf numFmtId="0" fontId="14" fillId="0" borderId="4" xfId="0" applyNumberFormat="1" applyFont="1" applyFill="1" applyBorder="1" applyAlignment="1" applyProtection="1">
      <alignment horizontal="center" vertical="center" wrapText="1"/>
      <protection hidden="1"/>
    </xf>
    <xf numFmtId="0" fontId="20" fillId="0" borderId="30" xfId="0" applyNumberFormat="1" applyFont="1" applyFill="1" applyBorder="1" applyAlignment="1" applyProtection="1">
      <alignment horizontal="left" vertical="top" wrapText="1"/>
      <protection hidden="1"/>
    </xf>
    <xf numFmtId="0" fontId="20" fillId="0" borderId="30" xfId="0" applyNumberFormat="1" applyFont="1" applyFill="1" applyBorder="1" applyAlignment="1" applyProtection="1">
      <alignment horizontal="center" vertical="center"/>
      <protection hidden="1"/>
    </xf>
    <xf numFmtId="0" fontId="13" fillId="0" borderId="4" xfId="0" applyNumberFormat="1" applyFont="1" applyFill="1" applyBorder="1" applyAlignment="1" applyProtection="1">
      <alignment horizontal="center" vertical="center" wrapText="1"/>
      <protection hidden="1"/>
    </xf>
    <xf numFmtId="0" fontId="35" fillId="0" borderId="1" xfId="0" applyFont="1" applyBorder="1" applyAlignment="1">
      <alignment horizontal="justify" wrapText="1"/>
    </xf>
    <xf numFmtId="0" fontId="14" fillId="0" borderId="1" xfId="2" applyNumberFormat="1" applyFont="1" applyFill="1" applyBorder="1" applyAlignment="1" applyProtection="1">
      <alignment horizontal="justify" vertical="top" wrapText="1"/>
      <protection hidden="1"/>
    </xf>
    <xf numFmtId="0" fontId="20" fillId="0" borderId="1" xfId="2" applyNumberFormat="1" applyFont="1" applyFill="1" applyBorder="1" applyAlignment="1" applyProtection="1">
      <alignment horizontal="justify" vertical="top" wrapText="1"/>
      <protection hidden="1"/>
    </xf>
    <xf numFmtId="0" fontId="36" fillId="3" borderId="1" xfId="0" applyFont="1" applyFill="1" applyBorder="1" applyAlignment="1">
      <alignment horizontal="center" vertical="center" wrapText="1"/>
    </xf>
    <xf numFmtId="0" fontId="20" fillId="3" borderId="1" xfId="0" applyFont="1" applyFill="1" applyBorder="1" applyAlignment="1">
      <alignment horizontal="justify" vertical="top" wrapText="1"/>
    </xf>
    <xf numFmtId="0" fontId="20" fillId="4" borderId="1" xfId="2" applyNumberFormat="1" applyFont="1" applyFill="1" applyBorder="1" applyAlignment="1" applyProtection="1">
      <alignment horizontal="justify" vertical="center" wrapText="1"/>
      <protection hidden="1"/>
    </xf>
    <xf numFmtId="0" fontId="37" fillId="0" borderId="0" xfId="0" applyFont="1" applyBorder="1" applyAlignment="1">
      <alignment horizontal="left" vertical="top" wrapText="1"/>
    </xf>
    <xf numFmtId="0" fontId="6" fillId="0" borderId="6" xfId="1" applyNumberFormat="1" applyFont="1" applyFill="1" applyBorder="1" applyAlignment="1" applyProtection="1">
      <alignment horizontal="center" vertical="center" wrapText="1"/>
      <protection hidden="1"/>
    </xf>
    <xf numFmtId="0" fontId="14" fillId="0" borderId="6" xfId="1" applyNumberFormat="1" applyFont="1" applyFill="1" applyBorder="1" applyAlignment="1" applyProtection="1">
      <alignment horizontal="center" vertical="center" wrapText="1"/>
      <protection hidden="1"/>
    </xf>
    <xf numFmtId="164" fontId="11" fillId="2" borderId="1" xfId="0" applyNumberFormat="1" applyFont="1" applyFill="1" applyBorder="1" applyAlignment="1">
      <alignment horizontal="center" vertical="top"/>
    </xf>
    <xf numFmtId="0" fontId="37" fillId="0" borderId="32" xfId="0" applyFont="1" applyBorder="1" applyAlignment="1">
      <alignment horizontal="left" vertical="top" wrapText="1"/>
    </xf>
    <xf numFmtId="0" fontId="4" fillId="0" borderId="33" xfId="0" applyFont="1" applyBorder="1" applyAlignment="1">
      <alignment horizontal="center" vertical="center" wrapText="1"/>
    </xf>
    <xf numFmtId="0" fontId="37" fillId="0" borderId="32" xfId="0" applyFont="1" applyBorder="1" applyAlignment="1">
      <alignment horizontal="justify" vertical="top" wrapText="1"/>
    </xf>
    <xf numFmtId="0" fontId="38" fillId="0" borderId="1" xfId="0" applyNumberFormat="1" applyFont="1" applyFill="1" applyBorder="1" applyAlignment="1" applyProtection="1">
      <alignment vertical="top" wrapText="1"/>
      <protection hidden="1"/>
    </xf>
    <xf numFmtId="0" fontId="6" fillId="0" borderId="28" xfId="0" applyNumberFormat="1" applyFont="1" applyFill="1" applyBorder="1" applyAlignment="1" applyProtection="1">
      <alignment horizontal="center" vertical="center"/>
      <protection hidden="1"/>
    </xf>
    <xf numFmtId="0" fontId="15" fillId="0" borderId="0" xfId="0" applyFont="1" applyAlignment="1">
      <alignment wrapText="1"/>
    </xf>
    <xf numFmtId="0" fontId="39" fillId="0" borderId="0" xfId="0" applyFont="1" applyAlignment="1">
      <alignment wrapText="1"/>
    </xf>
    <xf numFmtId="0" fontId="31" fillId="4" borderId="4" xfId="0" applyNumberFormat="1" applyFont="1" applyFill="1" applyBorder="1" applyAlignment="1" applyProtection="1">
      <alignment horizontal="center" vertical="center" wrapText="1"/>
      <protection hidden="1"/>
    </xf>
    <xf numFmtId="0" fontId="6" fillId="0" borderId="3" xfId="0" applyNumberFormat="1" applyFont="1" applyFill="1" applyBorder="1" applyAlignment="1" applyProtection="1">
      <alignment horizontal="center" vertical="center"/>
      <protection hidden="1"/>
    </xf>
    <xf numFmtId="49" fontId="1" fillId="0" borderId="3" xfId="0" applyNumberFormat="1" applyFont="1" applyBorder="1" applyAlignment="1">
      <alignment horizontal="center" vertical="top" wrapText="1"/>
    </xf>
    <xf numFmtId="0" fontId="6" fillId="0" borderId="7" xfId="0" applyNumberFormat="1" applyFont="1" applyFill="1" applyBorder="1" applyAlignment="1" applyProtection="1">
      <alignment horizontal="center" vertical="center"/>
      <protection hidden="1"/>
    </xf>
    <xf numFmtId="0" fontId="30" fillId="0" borderId="34" xfId="0" applyNumberFormat="1" applyFont="1" applyFill="1" applyBorder="1" applyAlignment="1" applyProtection="1">
      <alignment vertical="top" wrapText="1"/>
      <protection hidden="1"/>
    </xf>
    <xf numFmtId="1" fontId="6" fillId="0" borderId="28" xfId="0" applyNumberFormat="1" applyFont="1" applyFill="1" applyBorder="1" applyAlignment="1" applyProtection="1">
      <alignment horizontal="center" vertical="center"/>
      <protection hidden="1"/>
    </xf>
    <xf numFmtId="0" fontId="31" fillId="4" borderId="1" xfId="0" applyNumberFormat="1" applyFont="1" applyFill="1" applyBorder="1" applyAlignment="1" applyProtection="1">
      <alignment horizontal="center" vertical="center" wrapText="1"/>
      <protection hidden="1"/>
    </xf>
    <xf numFmtId="1" fontId="15" fillId="0" borderId="0" xfId="0" applyNumberFormat="1" applyFont="1" applyAlignment="1">
      <alignment wrapText="1"/>
    </xf>
    <xf numFmtId="0" fontId="4" fillId="0" borderId="3" xfId="0" applyFont="1" applyFill="1" applyBorder="1" applyAlignment="1">
      <alignment horizontal="center" vertical="center" wrapText="1"/>
    </xf>
    <xf numFmtId="0" fontId="6" fillId="0" borderId="3" xfId="0" applyNumberFormat="1" applyFont="1" applyFill="1" applyBorder="1" applyAlignment="1" applyProtection="1">
      <alignment horizontal="center" vertical="center" wrapText="1"/>
      <protection hidden="1"/>
    </xf>
    <xf numFmtId="0" fontId="14" fillId="0" borderId="1" xfId="0" applyNumberFormat="1" applyFont="1" applyFill="1" applyBorder="1" applyAlignment="1" applyProtection="1">
      <alignment horizontal="center" vertical="center"/>
      <protection hidden="1"/>
    </xf>
    <xf numFmtId="0" fontId="20" fillId="0" borderId="1" xfId="8" applyNumberFormat="1" applyFont="1" applyFill="1" applyBorder="1" applyAlignment="1" applyProtection="1">
      <alignment horizontal="left" vertical="top" wrapText="1"/>
      <protection hidden="1"/>
    </xf>
    <xf numFmtId="0" fontId="20" fillId="0" borderId="3" xfId="0" applyNumberFormat="1" applyFont="1" applyFill="1" applyBorder="1" applyAlignment="1" applyProtection="1">
      <alignment horizontal="center" vertical="center"/>
      <protection hidden="1"/>
    </xf>
    <xf numFmtId="0" fontId="31" fillId="0" borderId="3" xfId="0" applyNumberFormat="1" applyFont="1" applyFill="1" applyBorder="1" applyAlignment="1" applyProtection="1">
      <alignment horizontal="center" vertical="center" wrapText="1"/>
      <protection hidden="1"/>
    </xf>
    <xf numFmtId="0" fontId="20" fillId="0" borderId="1" xfId="9" applyNumberFormat="1" applyFont="1" applyFill="1" applyBorder="1" applyAlignment="1" applyProtection="1">
      <alignment horizontal="left" vertical="top" wrapText="1"/>
      <protection hidden="1"/>
    </xf>
    <xf numFmtId="0" fontId="6" fillId="0" borderId="1" xfId="10" applyNumberFormat="1" applyFont="1" applyFill="1" applyBorder="1" applyAlignment="1" applyProtection="1">
      <alignment horizontal="left" vertical="top" wrapText="1"/>
      <protection hidden="1"/>
    </xf>
    <xf numFmtId="0" fontId="20" fillId="0" borderId="1" xfId="10" applyNumberFormat="1" applyFont="1" applyFill="1" applyBorder="1" applyAlignment="1" applyProtection="1">
      <alignment horizontal="left" vertical="top" wrapText="1"/>
      <protection hidden="1"/>
    </xf>
    <xf numFmtId="0" fontId="15" fillId="0" borderId="1" xfId="0" applyFont="1" applyBorder="1" applyAlignment="1">
      <alignment wrapText="1"/>
    </xf>
    <xf numFmtId="0" fontId="20" fillId="0" borderId="1" xfId="11" applyNumberFormat="1" applyFont="1" applyFill="1" applyBorder="1" applyAlignment="1" applyProtection="1">
      <alignment horizontal="left" vertical="top" wrapText="1"/>
      <protection hidden="1"/>
    </xf>
    <xf numFmtId="0" fontId="1" fillId="4" borderId="3" xfId="0" applyFont="1" applyFill="1" applyBorder="1" applyAlignment="1">
      <alignment horizontal="center" vertical="top" wrapText="1"/>
    </xf>
    <xf numFmtId="0" fontId="14" fillId="4" borderId="4" xfId="0" applyNumberFormat="1" applyFont="1" applyFill="1" applyBorder="1" applyAlignment="1" applyProtection="1">
      <alignment horizontal="center" vertical="center" wrapText="1"/>
      <protection hidden="1"/>
    </xf>
    <xf numFmtId="0" fontId="9" fillId="0" borderId="0" xfId="0" applyFont="1" applyAlignment="1">
      <alignment horizontal="justify" wrapText="1"/>
    </xf>
    <xf numFmtId="0" fontId="20" fillId="4" borderId="1" xfId="2" applyNumberFormat="1" applyFont="1" applyFill="1" applyBorder="1" applyAlignment="1" applyProtection="1">
      <alignment horizontal="justify" vertical="top" wrapText="1"/>
      <protection hidden="1"/>
    </xf>
    <xf numFmtId="0" fontId="20" fillId="4" borderId="1" xfId="0" applyFont="1" applyFill="1" applyBorder="1" applyAlignment="1">
      <alignment horizontal="justify" wrapText="1"/>
    </xf>
    <xf numFmtId="0" fontId="20" fillId="4" borderId="1" xfId="0" applyFont="1" applyFill="1" applyBorder="1" applyAlignment="1">
      <alignment horizontal="justify" vertical="top" wrapText="1"/>
    </xf>
    <xf numFmtId="0" fontId="14" fillId="4" borderId="1" xfId="0" applyFont="1" applyFill="1" applyBorder="1" applyAlignment="1">
      <alignment horizontal="justify" vertical="top" wrapText="1"/>
    </xf>
    <xf numFmtId="0" fontId="39" fillId="0" borderId="1" xfId="0" applyFont="1" applyBorder="1" applyAlignment="1">
      <alignment wrapText="1"/>
    </xf>
    <xf numFmtId="0" fontId="20" fillId="4" borderId="9" xfId="2" applyNumberFormat="1" applyFont="1" applyFill="1" applyBorder="1" applyAlignment="1" applyProtection="1">
      <alignment horizontal="justify" vertical="center" wrapText="1"/>
      <protection hidden="1"/>
    </xf>
    <xf numFmtId="0" fontId="20" fillId="4" borderId="3" xfId="2" applyNumberFormat="1" applyFont="1" applyFill="1" applyBorder="1" applyAlignment="1" applyProtection="1">
      <alignment horizontal="justify" vertical="center" wrapText="1"/>
      <protection hidden="1"/>
    </xf>
    <xf numFmtId="0" fontId="20" fillId="4" borderId="4" xfId="2" applyNumberFormat="1" applyFont="1" applyFill="1" applyBorder="1" applyAlignment="1" applyProtection="1">
      <alignment horizontal="justify" vertical="top" wrapText="1"/>
      <protection hidden="1"/>
    </xf>
    <xf numFmtId="0" fontId="20" fillId="4" borderId="3" xfId="2" applyNumberFormat="1" applyFont="1" applyFill="1" applyBorder="1" applyAlignment="1" applyProtection="1">
      <alignment horizontal="justify" vertical="top" wrapText="1"/>
      <protection hidden="1"/>
    </xf>
    <xf numFmtId="0" fontId="9" fillId="4" borderId="4" xfId="2" applyNumberFormat="1" applyFont="1" applyFill="1" applyBorder="1" applyAlignment="1" applyProtection="1">
      <alignment horizontal="justify" vertical="center" wrapText="1"/>
      <protection hidden="1"/>
    </xf>
    <xf numFmtId="0" fontId="20" fillId="4" borderId="2" xfId="2" applyNumberFormat="1" applyFont="1" applyFill="1" applyBorder="1" applyAlignment="1" applyProtection="1">
      <alignment horizontal="justify" vertical="top" wrapText="1"/>
      <protection hidden="1"/>
    </xf>
    <xf numFmtId="0" fontId="20" fillId="4" borderId="0" xfId="0" applyFont="1" applyFill="1" applyAlignment="1">
      <alignment horizontal="justify" wrapText="1"/>
    </xf>
    <xf numFmtId="0" fontId="20" fillId="4" borderId="11" xfId="0" applyFont="1" applyFill="1" applyBorder="1" applyAlignment="1">
      <alignment horizontal="justify" vertical="top" wrapText="1"/>
    </xf>
    <xf numFmtId="0" fontId="19" fillId="0" borderId="0" xfId="0" applyFont="1" applyAlignment="1">
      <alignment vertical="center"/>
    </xf>
    <xf numFmtId="49" fontId="1" fillId="4" borderId="1" xfId="0" applyNumberFormat="1" applyFont="1" applyFill="1" applyBorder="1" applyAlignment="1">
      <alignment horizontal="center" vertical="center" wrapText="1"/>
    </xf>
    <xf numFmtId="49" fontId="4" fillId="4" borderId="1" xfId="0" applyNumberFormat="1" applyFont="1" applyFill="1" applyBorder="1" applyAlignment="1">
      <alignment horizontal="center" vertical="center" wrapText="1"/>
    </xf>
    <xf numFmtId="0" fontId="4" fillId="0" borderId="1" xfId="0" applyFont="1" applyFill="1" applyBorder="1" applyAlignment="1">
      <alignment horizontal="center" vertical="top" wrapText="1"/>
    </xf>
    <xf numFmtId="0" fontId="23" fillId="0" borderId="1" xfId="0" applyFont="1" applyBorder="1" applyAlignment="1">
      <alignment horizontal="justify" wrapText="1"/>
    </xf>
    <xf numFmtId="0" fontId="25" fillId="4" borderId="0" xfId="0" applyFont="1" applyFill="1" applyBorder="1" applyAlignment="1">
      <alignment horizontal="center" vertical="center" wrapText="1"/>
    </xf>
    <xf numFmtId="0" fontId="11" fillId="4" borderId="3" xfId="0" applyFont="1" applyFill="1" applyBorder="1" applyAlignment="1">
      <alignment horizontal="left" vertical="top"/>
    </xf>
    <xf numFmtId="0" fontId="5" fillId="0" borderId="1" xfId="0" applyFont="1" applyBorder="1" applyAlignment="1">
      <alignment horizontal="center"/>
    </xf>
    <xf numFmtId="0" fontId="3" fillId="0" borderId="1" xfId="0" applyFont="1" applyBorder="1" applyAlignment="1">
      <alignment horizontal="center"/>
    </xf>
    <xf numFmtId="164" fontId="4" fillId="2" borderId="1" xfId="0" applyNumberFormat="1" applyFont="1" applyFill="1" applyBorder="1" applyAlignment="1">
      <alignment horizontal="center" vertical="center"/>
    </xf>
    <xf numFmtId="164" fontId="14" fillId="2" borderId="1" xfId="0" applyNumberFormat="1" applyFont="1" applyFill="1" applyBorder="1" applyAlignment="1">
      <alignment horizontal="center" vertical="center"/>
    </xf>
    <xf numFmtId="164" fontId="4" fillId="4" borderId="2" xfId="0" applyNumberFormat="1" applyFont="1" applyFill="1" applyBorder="1" applyAlignment="1">
      <alignment horizontal="center" vertical="center"/>
    </xf>
    <xf numFmtId="164" fontId="1" fillId="4" borderId="1"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164" fontId="26" fillId="4" borderId="2" xfId="0" applyNumberFormat="1" applyFont="1" applyFill="1" applyBorder="1" applyAlignment="1">
      <alignment horizontal="center" vertical="center"/>
    </xf>
    <xf numFmtId="164" fontId="11" fillId="4" borderId="1" xfId="0" applyNumberFormat="1" applyFont="1" applyFill="1" applyBorder="1" applyAlignment="1">
      <alignment horizontal="center" vertical="center"/>
    </xf>
    <xf numFmtId="165" fontId="4" fillId="4" borderId="2" xfId="0" applyNumberFormat="1" applyFont="1" applyFill="1" applyBorder="1" applyAlignment="1">
      <alignment horizontal="center" vertical="center"/>
    </xf>
    <xf numFmtId="0" fontId="4" fillId="4" borderId="2" xfId="0" applyFont="1" applyFill="1" applyBorder="1" applyAlignment="1">
      <alignment horizontal="center" vertical="center"/>
    </xf>
    <xf numFmtId="164" fontId="11" fillId="4" borderId="1" xfId="0" applyNumberFormat="1" applyFont="1" applyFill="1" applyBorder="1" applyAlignment="1">
      <alignment horizontal="center"/>
    </xf>
    <xf numFmtId="164" fontId="1" fillId="4" borderId="1" xfId="0" applyNumberFormat="1" applyFont="1" applyFill="1" applyBorder="1" applyAlignment="1">
      <alignment horizontal="center"/>
    </xf>
    <xf numFmtId="164" fontId="11" fillId="4" borderId="7" xfId="0" applyNumberFormat="1" applyFont="1" applyFill="1" applyBorder="1" applyAlignment="1">
      <alignment horizontal="center"/>
    </xf>
    <xf numFmtId="164" fontId="11" fillId="4" borderId="1" xfId="0" applyNumberFormat="1" applyFont="1" applyFill="1" applyBorder="1" applyAlignment="1">
      <alignment horizontal="center" vertical="top"/>
    </xf>
    <xf numFmtId="164" fontId="4" fillId="4" borderId="1" xfId="0" applyNumberFormat="1" applyFont="1" applyFill="1" applyBorder="1" applyAlignment="1">
      <alignment horizontal="center" vertical="top"/>
    </xf>
    <xf numFmtId="164" fontId="11" fillId="4" borderId="16" xfId="0" applyNumberFormat="1" applyFont="1" applyFill="1" applyBorder="1" applyAlignment="1">
      <alignment horizontal="center" vertical="top" wrapText="1"/>
    </xf>
    <xf numFmtId="164" fontId="1" fillId="4" borderId="2" xfId="0" applyNumberFormat="1" applyFont="1" applyFill="1" applyBorder="1" applyAlignment="1">
      <alignment horizontal="center" vertical="top" wrapText="1"/>
    </xf>
    <xf numFmtId="164" fontId="26" fillId="4" borderId="1" xfId="0" applyNumberFormat="1" applyFont="1" applyFill="1" applyBorder="1" applyAlignment="1">
      <alignment horizontal="center" vertical="center"/>
    </xf>
    <xf numFmtId="164" fontId="32" fillId="4" borderId="28" xfId="0" applyNumberFormat="1" applyFont="1" applyFill="1" applyBorder="1" applyAlignment="1" applyProtection="1">
      <alignment horizontal="center" vertical="center" wrapText="1"/>
      <protection hidden="1"/>
    </xf>
    <xf numFmtId="164" fontId="1" fillId="4" borderId="3" xfId="0" applyNumberFormat="1" applyFont="1" applyFill="1" applyBorder="1" applyAlignment="1">
      <alignment horizontal="center" vertical="center"/>
    </xf>
    <xf numFmtId="0" fontId="32" fillId="4" borderId="3" xfId="0" applyNumberFormat="1" applyFont="1" applyFill="1" applyBorder="1" applyAlignment="1" applyProtection="1">
      <alignment horizontal="center" vertical="center" wrapText="1"/>
      <protection hidden="1"/>
    </xf>
    <xf numFmtId="164" fontId="34" fillId="4" borderId="3" xfId="0" applyNumberFormat="1" applyFont="1" applyFill="1" applyBorder="1" applyAlignment="1" applyProtection="1">
      <alignment horizontal="center" vertical="center" wrapText="1"/>
      <protection hidden="1"/>
    </xf>
    <xf numFmtId="164" fontId="34" fillId="4" borderId="28" xfId="0" applyNumberFormat="1" applyFont="1" applyFill="1" applyBorder="1" applyAlignment="1" applyProtection="1">
      <alignment horizontal="center" vertical="center" wrapText="1"/>
      <protection hidden="1"/>
    </xf>
    <xf numFmtId="0" fontId="30" fillId="0" borderId="3" xfId="0" applyNumberFormat="1" applyFont="1" applyFill="1" applyBorder="1" applyAlignment="1" applyProtection="1">
      <alignment vertical="top" wrapText="1"/>
      <protection hidden="1"/>
    </xf>
    <xf numFmtId="0" fontId="35" fillId="0" borderId="1" xfId="0" applyNumberFormat="1" applyFont="1" applyBorder="1" applyAlignment="1">
      <alignment wrapText="1"/>
    </xf>
    <xf numFmtId="164" fontId="32" fillId="4" borderId="3" xfId="0" applyNumberFormat="1" applyFont="1" applyFill="1" applyBorder="1" applyAlignment="1" applyProtection="1">
      <alignment horizontal="center" vertical="center" wrapText="1"/>
      <protection hidden="1"/>
    </xf>
    <xf numFmtId="164" fontId="18" fillId="4" borderId="1" xfId="0" applyNumberFormat="1" applyFont="1" applyFill="1" applyBorder="1" applyAlignment="1">
      <alignment horizontal="center" vertical="top"/>
    </xf>
    <xf numFmtId="164" fontId="11" fillId="4" borderId="3" xfId="0" applyNumberFormat="1" applyFont="1" applyFill="1" applyBorder="1" applyAlignment="1">
      <alignment horizontal="center" vertical="center"/>
    </xf>
    <xf numFmtId="164" fontId="11" fillId="4" borderId="3" xfId="0" applyNumberFormat="1" applyFont="1" applyFill="1" applyBorder="1" applyAlignment="1">
      <alignment horizontal="center" vertical="top"/>
    </xf>
    <xf numFmtId="0" fontId="14" fillId="0" borderId="7" xfId="0" applyNumberFormat="1" applyFont="1" applyFill="1" applyBorder="1" applyAlignment="1" applyProtection="1">
      <alignment horizontal="center" vertical="center"/>
      <protection hidden="1"/>
    </xf>
    <xf numFmtId="0" fontId="14" fillId="0" borderId="1" xfId="0" applyNumberFormat="1" applyFont="1" applyFill="1" applyBorder="1" applyAlignment="1" applyProtection="1">
      <alignment horizontal="left" vertical="top" wrapText="1"/>
      <protection hidden="1"/>
    </xf>
    <xf numFmtId="164" fontId="18" fillId="4" borderId="3" xfId="0" applyNumberFormat="1" applyFont="1" applyFill="1" applyBorder="1" applyAlignment="1">
      <alignment horizontal="center" vertical="center"/>
    </xf>
    <xf numFmtId="164" fontId="18" fillId="4" borderId="1" xfId="0" applyNumberFormat="1" applyFont="1" applyFill="1" applyBorder="1" applyAlignment="1">
      <alignment horizontal="center" vertical="center"/>
    </xf>
    <xf numFmtId="164" fontId="24" fillId="4" borderId="3" xfId="0" applyNumberFormat="1" applyFont="1" applyFill="1" applyBorder="1" applyAlignment="1">
      <alignment horizontal="center" vertical="center"/>
    </xf>
    <xf numFmtId="164" fontId="16" fillId="4" borderId="1" xfId="0" applyNumberFormat="1" applyFont="1" applyFill="1" applyBorder="1" applyAlignment="1">
      <alignment horizontal="center" vertical="center"/>
    </xf>
    <xf numFmtId="164" fontId="11" fillId="4" borderId="16" xfId="0" applyNumberFormat="1" applyFont="1" applyFill="1" applyBorder="1" applyAlignment="1">
      <alignment horizontal="center" vertical="top"/>
    </xf>
    <xf numFmtId="164" fontId="42" fillId="4" borderId="28" xfId="0" applyNumberFormat="1" applyFont="1" applyFill="1" applyBorder="1" applyAlignment="1" applyProtection="1">
      <alignment horizontal="center" vertical="center" wrapText="1"/>
      <protection hidden="1"/>
    </xf>
    <xf numFmtId="164" fontId="32" fillId="4" borderId="1" xfId="0" applyNumberFormat="1" applyFont="1" applyFill="1" applyBorder="1" applyAlignment="1" applyProtection="1">
      <alignment horizontal="center" vertical="center" wrapText="1"/>
      <protection hidden="1"/>
    </xf>
    <xf numFmtId="0" fontId="32" fillId="4" borderId="28" xfId="0" applyNumberFormat="1" applyFont="1" applyFill="1" applyBorder="1" applyAlignment="1" applyProtection="1">
      <alignment horizontal="center" vertical="center" wrapText="1"/>
      <protection hidden="1"/>
    </xf>
    <xf numFmtId="0" fontId="1" fillId="0" borderId="0" xfId="0" applyFont="1" applyAlignment="1">
      <alignment horizontal="justify" vertical="center" wrapText="1"/>
    </xf>
    <xf numFmtId="0" fontId="1" fillId="0" borderId="0" xfId="0" applyFont="1" applyAlignment="1">
      <alignment wrapText="1"/>
    </xf>
    <xf numFmtId="0" fontId="4" fillId="4" borderId="1" xfId="0" applyFont="1" applyFill="1" applyBorder="1" applyAlignment="1">
      <alignment horizontal="center" vertical="center" wrapText="1"/>
    </xf>
    <xf numFmtId="0" fontId="17" fillId="0" borderId="24" xfId="0" applyFont="1" applyBorder="1" applyAlignment="1">
      <alignment horizontal="center" vertical="center" wrapText="1"/>
    </xf>
    <xf numFmtId="0" fontId="20" fillId="0" borderId="1" xfId="0" applyNumberFormat="1" applyFont="1" applyFill="1" applyBorder="1" applyAlignment="1" applyProtection="1">
      <alignment horizontal="center"/>
      <protection hidden="1"/>
    </xf>
    <xf numFmtId="0" fontId="13" fillId="0" borderId="4" xfId="0" applyNumberFormat="1" applyFont="1" applyFill="1" applyBorder="1" applyAlignment="1" applyProtection="1">
      <alignment horizontal="left" vertical="center" wrapText="1"/>
      <protection hidden="1"/>
    </xf>
    <xf numFmtId="0" fontId="20" fillId="0" borderId="7" xfId="0" applyFont="1" applyBorder="1" applyAlignment="1">
      <alignment horizontal="justify" wrapText="1"/>
    </xf>
    <xf numFmtId="0" fontId="20" fillId="0" borderId="0" xfId="0" applyFont="1" applyAlignment="1">
      <alignment horizontal="justify" wrapText="1"/>
    </xf>
    <xf numFmtId="0" fontId="14" fillId="0" borderId="0" xfId="0" applyFont="1" applyAlignment="1">
      <alignment horizontal="justify" wrapText="1"/>
    </xf>
    <xf numFmtId="164" fontId="14" fillId="4" borderId="1" xfId="0" applyNumberFormat="1" applyFont="1" applyFill="1" applyBorder="1" applyAlignment="1">
      <alignment horizontal="center" vertical="center" wrapText="1"/>
    </xf>
    <xf numFmtId="164" fontId="43" fillId="4" borderId="1" xfId="0" applyNumberFormat="1" applyFont="1" applyFill="1" applyBorder="1" applyAlignment="1">
      <alignment horizontal="center" vertical="center" wrapText="1"/>
    </xf>
    <xf numFmtId="0" fontId="20" fillId="3" borderId="2" xfId="0" applyFont="1" applyFill="1" applyBorder="1" applyAlignment="1">
      <alignment horizontal="justify" vertical="top" wrapText="1"/>
    </xf>
    <xf numFmtId="0" fontId="20" fillId="3" borderId="4" xfId="0" applyFont="1" applyFill="1" applyBorder="1" applyAlignment="1">
      <alignment horizontal="justify" vertical="top" wrapText="1"/>
    </xf>
    <xf numFmtId="0" fontId="44" fillId="0" borderId="1" xfId="0" applyFont="1" applyBorder="1" applyAlignment="1">
      <alignment horizontal="justify" wrapText="1"/>
    </xf>
    <xf numFmtId="0" fontId="9" fillId="0" borderId="0" xfId="0" applyFont="1" applyAlignment="1">
      <alignment vertical="center"/>
    </xf>
    <xf numFmtId="0" fontId="9" fillId="0" borderId="1" xfId="0" applyFont="1" applyBorder="1" applyAlignment="1">
      <alignment vertical="center"/>
    </xf>
    <xf numFmtId="0" fontId="3" fillId="0" borderId="4" xfId="0" applyFont="1" applyBorder="1" applyAlignment="1">
      <alignment horizontal="center" vertical="top"/>
    </xf>
    <xf numFmtId="0" fontId="20" fillId="0" borderId="1" xfId="4" applyNumberFormat="1" applyFont="1" applyFill="1" applyBorder="1" applyAlignment="1" applyProtection="1">
      <alignment horizontal="left" vertical="top" wrapText="1"/>
      <protection hidden="1"/>
    </xf>
    <xf numFmtId="0" fontId="20" fillId="0" borderId="1" xfId="3" applyNumberFormat="1" applyFont="1" applyFill="1" applyBorder="1" applyAlignment="1" applyProtection="1">
      <alignment horizontal="left" vertical="top" wrapText="1"/>
      <protection hidden="1"/>
    </xf>
    <xf numFmtId="0" fontId="20" fillId="0" borderId="1" xfId="5" applyNumberFormat="1" applyFont="1" applyFill="1" applyBorder="1" applyAlignment="1" applyProtection="1">
      <alignment horizontal="left" vertical="top" wrapText="1"/>
      <protection hidden="1"/>
    </xf>
    <xf numFmtId="0" fontId="20" fillId="0" borderId="1" xfId="6" applyNumberFormat="1" applyFont="1" applyFill="1" applyBorder="1" applyAlignment="1" applyProtection="1">
      <alignment horizontal="left" vertical="top" wrapText="1"/>
      <protection hidden="1"/>
    </xf>
    <xf numFmtId="0" fontId="20" fillId="0" borderId="1" xfId="7" applyNumberFormat="1" applyFont="1" applyFill="1" applyBorder="1" applyAlignment="1" applyProtection="1">
      <alignment horizontal="left" vertical="top" wrapText="1"/>
      <protection hidden="1"/>
    </xf>
    <xf numFmtId="0" fontId="20" fillId="4" borderId="4" xfId="2" applyNumberFormat="1" applyFont="1" applyFill="1" applyBorder="1" applyAlignment="1" applyProtection="1">
      <alignment horizontal="justify" vertical="center" wrapText="1"/>
      <protection hidden="1"/>
    </xf>
    <xf numFmtId="0" fontId="4" fillId="4" borderId="1" xfId="0" applyFont="1" applyFill="1" applyBorder="1" applyAlignment="1">
      <alignment horizontal="center" vertical="center"/>
    </xf>
    <xf numFmtId="164" fontId="14" fillId="4" borderId="1"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23" fillId="0" borderId="0" xfId="0" applyFont="1" applyAlignment="1">
      <alignment horizontal="center" vertical="center"/>
    </xf>
    <xf numFmtId="0" fontId="11" fillId="0" borderId="1" xfId="0" applyFont="1" applyBorder="1" applyAlignment="1">
      <alignment horizontal="center" vertical="center"/>
    </xf>
    <xf numFmtId="0" fontId="37" fillId="0" borderId="1" xfId="0" applyFont="1" applyBorder="1" applyAlignment="1">
      <alignment horizontal="left" vertical="top" wrapText="1"/>
    </xf>
    <xf numFmtId="0" fontId="1" fillId="0" borderId="0" xfId="0" applyFont="1" applyAlignment="1">
      <alignment horizontal="center" vertical="center" wrapText="1"/>
    </xf>
    <xf numFmtId="0" fontId="23" fillId="4" borderId="1" xfId="0" applyFont="1" applyFill="1" applyBorder="1" applyAlignment="1">
      <alignment horizontal="justify" vertical="top" wrapText="1"/>
    </xf>
    <xf numFmtId="0" fontId="28" fillId="0" borderId="4" xfId="0" applyFont="1" applyBorder="1" applyAlignment="1">
      <alignment horizontal="justify" vertical="top" wrapText="1"/>
    </xf>
    <xf numFmtId="0" fontId="1" fillId="0" borderId="1" xfId="0" applyFont="1" applyBorder="1"/>
    <xf numFmtId="164" fontId="41" fillId="4" borderId="3" xfId="0" applyNumberFormat="1" applyFont="1" applyFill="1" applyBorder="1" applyAlignment="1" applyProtection="1">
      <alignment horizontal="center" vertical="center" wrapText="1"/>
      <protection hidden="1"/>
    </xf>
    <xf numFmtId="164" fontId="9" fillId="4" borderId="1" xfId="0" applyNumberFormat="1" applyFont="1" applyFill="1" applyBorder="1" applyAlignment="1">
      <alignment horizontal="center" vertical="center"/>
    </xf>
    <xf numFmtId="0" fontId="25" fillId="4" borderId="1" xfId="0" applyFont="1" applyFill="1" applyBorder="1" applyAlignment="1">
      <alignment horizontal="center" wrapText="1"/>
    </xf>
    <xf numFmtId="0" fontId="25" fillId="3" borderId="31" xfId="0" applyFont="1" applyFill="1" applyBorder="1" applyAlignment="1">
      <alignment horizontal="center" vertical="center" wrapText="1"/>
    </xf>
    <xf numFmtId="164" fontId="24" fillId="4" borderId="1" xfId="0" applyNumberFormat="1" applyFont="1" applyFill="1" applyBorder="1" applyAlignment="1">
      <alignment horizontal="center" vertical="center"/>
    </xf>
    <xf numFmtId="0" fontId="20" fillId="0" borderId="4" xfId="0" applyNumberFormat="1" applyFont="1" applyFill="1" applyBorder="1" applyAlignment="1" applyProtection="1">
      <alignment horizontal="justify" wrapText="1"/>
      <protection hidden="1"/>
    </xf>
    <xf numFmtId="0" fontId="35" fillId="0" borderId="0" xfId="0" applyFont="1" applyAlignment="1">
      <alignment wrapText="1"/>
    </xf>
    <xf numFmtId="164" fontId="40" fillId="4" borderId="28" xfId="0" applyNumberFormat="1" applyFont="1" applyFill="1" applyBorder="1" applyAlignment="1" applyProtection="1">
      <alignment horizontal="center" vertical="center" wrapText="1"/>
      <protection hidden="1"/>
    </xf>
    <xf numFmtId="49" fontId="1" fillId="0" borderId="1" xfId="0" applyNumberFormat="1" applyFont="1" applyBorder="1" applyAlignment="1">
      <alignment horizontal="center" vertical="center" wrapText="1"/>
    </xf>
    <xf numFmtId="164" fontId="23" fillId="4" borderId="1" xfId="0" applyNumberFormat="1" applyFont="1" applyFill="1" applyBorder="1" applyAlignment="1">
      <alignment horizontal="center" vertical="center"/>
    </xf>
    <xf numFmtId="164" fontId="16" fillId="4" borderId="1" xfId="0" applyNumberFormat="1" applyFont="1" applyFill="1" applyBorder="1" applyAlignment="1">
      <alignment horizontal="center" vertical="top"/>
    </xf>
    <xf numFmtId="0" fontId="35" fillId="4" borderId="26" xfId="0" applyFont="1" applyFill="1" applyBorder="1" applyAlignment="1">
      <alignment horizontal="justify" vertical="top" wrapText="1"/>
    </xf>
    <xf numFmtId="0" fontId="25" fillId="4" borderId="2" xfId="0" applyFont="1" applyFill="1" applyBorder="1" applyAlignment="1">
      <alignment horizontal="center" vertical="center" wrapText="1"/>
    </xf>
    <xf numFmtId="0" fontId="15" fillId="4" borderId="14" xfId="0" applyFont="1" applyFill="1" applyBorder="1" applyAlignment="1">
      <alignment horizontal="justify" vertical="top" wrapText="1"/>
    </xf>
    <xf numFmtId="0" fontId="1" fillId="4" borderId="7" xfId="0" applyFont="1" applyFill="1" applyBorder="1" applyAlignment="1">
      <alignment horizontal="center" vertical="top" wrapText="1"/>
    </xf>
    <xf numFmtId="0" fontId="26" fillId="4" borderId="7" xfId="0" applyFont="1" applyFill="1" applyBorder="1" applyAlignment="1">
      <alignment horizontal="left" vertical="top" wrapText="1"/>
    </xf>
    <xf numFmtId="0" fontId="35" fillId="4" borderId="1" xfId="0" applyFont="1" applyFill="1" applyBorder="1" applyAlignment="1">
      <alignment horizontal="justify" vertical="top" wrapText="1"/>
    </xf>
    <xf numFmtId="0" fontId="15" fillId="4" borderId="1" xfId="0" applyFont="1" applyFill="1" applyBorder="1" applyAlignment="1">
      <alignment horizontal="justify" vertical="top" wrapText="1"/>
    </xf>
    <xf numFmtId="0" fontId="14" fillId="4" borderId="0" xfId="0" applyFont="1" applyFill="1" applyBorder="1" applyAlignment="1">
      <alignment horizontal="justify" vertical="top" wrapText="1"/>
    </xf>
    <xf numFmtId="0" fontId="14" fillId="0" borderId="1" xfId="0" applyFont="1" applyBorder="1" applyAlignment="1">
      <alignment horizontal="center" vertical="center" wrapText="1"/>
    </xf>
    <xf numFmtId="0" fontId="22" fillId="0" borderId="0" xfId="0" applyFont="1" applyAlignment="1">
      <alignment horizontal="left" vertical="center" wrapText="1"/>
    </xf>
    <xf numFmtId="0" fontId="22" fillId="0" borderId="0" xfId="0" applyFont="1" applyAlignment="1">
      <alignment horizontal="left"/>
    </xf>
    <xf numFmtId="0" fontId="22" fillId="0" borderId="0" xfId="0" applyFont="1" applyAlignment="1">
      <alignment horizontal="left" vertical="center"/>
    </xf>
    <xf numFmtId="0" fontId="20" fillId="0" borderId="0" xfId="0" applyFont="1" applyAlignment="1">
      <alignment horizontal="right"/>
    </xf>
    <xf numFmtId="0" fontId="20" fillId="0" borderId="20" xfId="0" applyFont="1" applyBorder="1" applyAlignment="1">
      <alignment horizontal="right"/>
    </xf>
    <xf numFmtId="0" fontId="4" fillId="0" borderId="1" xfId="0" applyFont="1" applyFill="1" applyBorder="1" applyAlignment="1">
      <alignment horizontal="center" vertical="top" wrapText="1"/>
    </xf>
    <xf numFmtId="0" fontId="4" fillId="0" borderId="2" xfId="0" applyFont="1" applyFill="1" applyBorder="1" applyAlignment="1">
      <alignment horizontal="center" vertical="top"/>
    </xf>
    <xf numFmtId="0" fontId="4" fillId="0" borderId="7" xfId="0" applyFont="1" applyFill="1" applyBorder="1" applyAlignment="1">
      <alignment horizontal="center" vertical="top"/>
    </xf>
    <xf numFmtId="0" fontId="20" fillId="0" borderId="17" xfId="0" applyFont="1" applyBorder="1" applyAlignment="1">
      <alignment horizontal="right"/>
    </xf>
    <xf numFmtId="0" fontId="32" fillId="0" borderId="0" xfId="0" applyFont="1" applyBorder="1" applyAlignment="1">
      <alignment horizontal="center" wrapText="1"/>
    </xf>
    <xf numFmtId="0" fontId="32" fillId="0" borderId="0" xfId="0" applyFont="1" applyBorder="1" applyAlignment="1">
      <alignment horizontal="center"/>
    </xf>
    <xf numFmtId="0" fontId="14" fillId="0" borderId="0" xfId="0" applyFont="1" applyAlignment="1">
      <alignment horizontal="center" vertical="center"/>
    </xf>
    <xf numFmtId="0" fontId="19" fillId="0" borderId="0" xfId="0" applyFont="1" applyAlignment="1">
      <alignment horizontal="right"/>
    </xf>
    <xf numFmtId="0" fontId="29" fillId="0" borderId="0" xfId="0" applyFont="1" applyAlignment="1">
      <alignment horizontal="center" vertical="center" wrapText="1"/>
    </xf>
    <xf numFmtId="0" fontId="21" fillId="0" borderId="0" xfId="0" applyFont="1" applyAlignment="1">
      <alignment horizontal="center" vertical="center" wrapText="1"/>
    </xf>
    <xf numFmtId="0" fontId="11" fillId="4" borderId="5" xfId="0" applyFont="1" applyFill="1" applyBorder="1" applyAlignment="1">
      <alignment horizontal="left" vertical="top"/>
    </xf>
    <xf numFmtId="0" fontId="11" fillId="4" borderId="3" xfId="0" applyFont="1" applyFill="1" applyBorder="1" applyAlignment="1">
      <alignment horizontal="left" vertical="top"/>
    </xf>
    <xf numFmtId="0" fontId="4" fillId="0" borderId="0" xfId="0" applyFont="1" applyFill="1" applyAlignment="1">
      <alignment horizontal="right"/>
    </xf>
    <xf numFmtId="0" fontId="4" fillId="0" borderId="3" xfId="0" applyFont="1" applyBorder="1" applyAlignment="1">
      <alignment horizontal="center" vertical="top" wrapText="1"/>
    </xf>
    <xf numFmtId="0" fontId="4" fillId="0" borderId="3" xfId="0" applyFont="1" applyBorder="1" applyAlignment="1">
      <alignment horizontal="center" vertical="top"/>
    </xf>
    <xf numFmtId="0" fontId="4" fillId="0" borderId="4" xfId="0" applyFont="1" applyFill="1" applyBorder="1" applyAlignment="1">
      <alignment horizontal="center" vertical="center"/>
    </xf>
    <xf numFmtId="0" fontId="4" fillId="0" borderId="3" xfId="0" applyFont="1" applyFill="1" applyBorder="1" applyAlignment="1">
      <alignment horizontal="center" vertical="center"/>
    </xf>
    <xf numFmtId="0" fontId="4" fillId="4" borderId="1" xfId="0" applyFont="1" applyFill="1" applyBorder="1" applyAlignment="1">
      <alignment horizontal="center" vertical="top" wrapText="1"/>
    </xf>
    <xf numFmtId="0" fontId="4" fillId="0" borderId="1" xfId="0" applyFont="1" applyFill="1" applyBorder="1" applyAlignment="1">
      <alignment horizontal="center" vertical="top"/>
    </xf>
    <xf numFmtId="0" fontId="11" fillId="0" borderId="22"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5" xfId="0" applyFont="1" applyBorder="1" applyAlignment="1">
      <alignment horizontal="center" vertical="center" wrapText="1"/>
    </xf>
    <xf numFmtId="164" fontId="24" fillId="4" borderId="1" xfId="0" applyNumberFormat="1" applyFont="1" applyFill="1" applyBorder="1" applyAlignment="1">
      <alignment horizontal="center" vertical="top"/>
    </xf>
    <xf numFmtId="164" fontId="16" fillId="4" borderId="3" xfId="0" applyNumberFormat="1" applyFont="1" applyFill="1" applyBorder="1" applyAlignment="1">
      <alignment horizontal="center" vertical="center"/>
    </xf>
    <xf numFmtId="164" fontId="11" fillId="4" borderId="1" xfId="0" applyNumberFormat="1" applyFont="1" applyFill="1" applyBorder="1" applyAlignment="1">
      <alignment horizontal="center" vertical="center" wrapText="1"/>
    </xf>
  </cellXfs>
  <cellStyles count="12">
    <cellStyle name="Обычный" xfId="0" builtinId="0"/>
    <cellStyle name="Обычный 10" xfId="10"/>
    <cellStyle name="Обычный 11" xfId="11"/>
    <cellStyle name="Обычный 2" xfId="1"/>
    <cellStyle name="Обычный 2 2" xfId="2"/>
    <cellStyle name="Обычный 3" xfId="3"/>
    <cellStyle name="Обычный 4" xfId="4"/>
    <cellStyle name="Обычный 5" xfId="5"/>
    <cellStyle name="Обычный 6" xfId="6"/>
    <cellStyle name="Обычный 7" xfId="7"/>
    <cellStyle name="Обычный 8" xfId="8"/>
    <cellStyle name="Обычный 9" xfId="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L380"/>
  <sheetViews>
    <sheetView tabSelected="1" view="pageBreakPreview" zoomScale="66" zoomScaleSheetLayoutView="66" workbookViewId="0">
      <pane xSplit="3" ySplit="20" topLeftCell="E21" activePane="bottomRight" state="frozen"/>
      <selection pane="topRight" activeCell="C1" sqref="C1"/>
      <selection pane="bottomLeft" activeCell="A6" sqref="A6"/>
      <selection pane="bottomRight" activeCell="U171" sqref="U171:U172"/>
    </sheetView>
  </sheetViews>
  <sheetFormatPr defaultRowHeight="15"/>
  <cols>
    <col min="1" max="1" width="13.28515625" style="1" customWidth="1"/>
    <col min="2" max="2" width="76.28515625" style="1" customWidth="1"/>
    <col min="3" max="3" width="25.28515625" style="7" customWidth="1"/>
    <col min="4" max="4" width="57.28515625" style="7" customWidth="1"/>
    <col min="5" max="5" width="21.7109375" style="7" customWidth="1"/>
    <col min="6" max="6" width="15.140625" style="7" customWidth="1"/>
    <col min="7" max="7" width="25.28515625" style="7" customWidth="1"/>
    <col min="8" max="8" width="24.5703125" style="7" customWidth="1"/>
    <col min="9" max="9" width="21.28515625" style="7" customWidth="1"/>
    <col min="10" max="10" width="23.140625" style="7" customWidth="1"/>
    <col min="11" max="11" width="21.85546875" style="7" customWidth="1"/>
    <col min="12" max="12" width="22.85546875" style="7" customWidth="1"/>
    <col min="13" max="16384" width="9.140625" style="1"/>
  </cols>
  <sheetData>
    <row r="1" spans="1:12">
      <c r="B1" s="59"/>
      <c r="C1" s="60"/>
      <c r="D1" s="59"/>
      <c r="E1" s="59"/>
      <c r="F1" s="61"/>
      <c r="G1" s="59"/>
      <c r="H1" s="62"/>
      <c r="I1" s="59"/>
      <c r="J1" s="332" t="s">
        <v>126</v>
      </c>
      <c r="K1" s="332"/>
      <c r="L1" s="332"/>
    </row>
    <row r="2" spans="1:12">
      <c r="B2" s="59"/>
      <c r="C2" s="60"/>
      <c r="D2" s="59"/>
      <c r="E2" s="59"/>
      <c r="F2" s="61"/>
      <c r="G2" s="59"/>
      <c r="H2" s="62"/>
      <c r="I2" s="59"/>
      <c r="J2" s="332" t="s">
        <v>127</v>
      </c>
      <c r="K2" s="332"/>
      <c r="L2" s="332"/>
    </row>
    <row r="3" spans="1:12">
      <c r="B3" s="218"/>
      <c r="C3" s="60"/>
      <c r="D3" s="59"/>
      <c r="E3" s="59"/>
      <c r="F3" s="61"/>
      <c r="G3" s="59"/>
      <c r="H3" s="62"/>
      <c r="I3" s="59"/>
      <c r="J3" s="332" t="s">
        <v>128</v>
      </c>
      <c r="K3" s="332"/>
      <c r="L3" s="332"/>
    </row>
    <row r="4" spans="1:12" ht="6" customHeight="1">
      <c r="B4" s="59"/>
      <c r="C4" s="60"/>
      <c r="D4" s="59"/>
      <c r="E4" s="59"/>
      <c r="F4" s="61"/>
      <c r="G4" s="59"/>
      <c r="H4" s="62"/>
      <c r="I4" s="59"/>
      <c r="J4" s="59"/>
      <c r="K4" s="59"/>
      <c r="L4" s="59"/>
    </row>
    <row r="5" spans="1:12" ht="23.25">
      <c r="B5" s="333" t="s">
        <v>145</v>
      </c>
      <c r="C5" s="333"/>
      <c r="D5" s="333"/>
      <c r="E5" s="333"/>
      <c r="F5" s="333"/>
      <c r="G5" s="333"/>
      <c r="H5" s="333"/>
      <c r="I5" s="333"/>
      <c r="J5" s="333"/>
      <c r="K5" s="333"/>
      <c r="L5" s="333"/>
    </row>
    <row r="6" spans="1:12" ht="22.5">
      <c r="B6" s="334" t="s">
        <v>450</v>
      </c>
      <c r="C6" s="334"/>
      <c r="D6" s="334"/>
      <c r="E6" s="334"/>
      <c r="F6" s="334"/>
      <c r="G6" s="334"/>
      <c r="H6" s="334"/>
      <c r="I6" s="334"/>
      <c r="J6" s="334"/>
      <c r="K6" s="334"/>
      <c r="L6" s="334"/>
    </row>
    <row r="7" spans="1:12" ht="9" customHeight="1">
      <c r="B7" s="62"/>
      <c r="C7" s="60"/>
      <c r="D7" s="59"/>
      <c r="E7" s="59"/>
      <c r="F7" s="61"/>
      <c r="G7" s="59"/>
      <c r="H7" s="62"/>
      <c r="I7" s="59"/>
      <c r="J7" s="59"/>
      <c r="K7" s="59"/>
      <c r="L7" s="59"/>
    </row>
    <row r="8" spans="1:12">
      <c r="B8" s="59"/>
      <c r="C8" s="60"/>
      <c r="D8" s="59"/>
      <c r="E8" s="59"/>
      <c r="F8" s="61"/>
      <c r="G8" s="59"/>
      <c r="H8" s="62"/>
      <c r="I8" s="59"/>
      <c r="J8" s="59"/>
      <c r="K8" s="59"/>
      <c r="L8" s="59"/>
    </row>
    <row r="9" spans="1:12" ht="10.15" customHeight="1" thickBot="1">
      <c r="B9" s="63"/>
      <c r="C9" s="64"/>
      <c r="D9" s="63"/>
      <c r="E9" s="63"/>
      <c r="F9" s="65"/>
      <c r="G9" s="63"/>
      <c r="H9" s="66"/>
      <c r="I9" s="63"/>
      <c r="J9" s="67"/>
      <c r="K9" s="68"/>
      <c r="L9" s="69" t="s">
        <v>129</v>
      </c>
    </row>
    <row r="10" spans="1:12" ht="15.75">
      <c r="B10" s="63"/>
      <c r="C10" s="64"/>
      <c r="D10" s="331" t="s">
        <v>451</v>
      </c>
      <c r="E10" s="331"/>
      <c r="F10" s="331"/>
      <c r="G10" s="331"/>
      <c r="H10" s="82"/>
      <c r="I10" s="83"/>
      <c r="J10" s="323" t="s">
        <v>130</v>
      </c>
      <c r="K10" s="328"/>
      <c r="L10" s="71" t="s">
        <v>131</v>
      </c>
    </row>
    <row r="11" spans="1:12" ht="15.75">
      <c r="B11" s="63"/>
      <c r="C11" s="64"/>
      <c r="D11" s="63"/>
      <c r="E11" s="63"/>
      <c r="F11" s="81"/>
      <c r="G11" s="81"/>
      <c r="H11" s="84"/>
      <c r="I11" s="84"/>
      <c r="J11" s="72"/>
      <c r="K11" s="72" t="s">
        <v>132</v>
      </c>
      <c r="L11" s="73" t="s">
        <v>457</v>
      </c>
    </row>
    <row r="12" spans="1:12" ht="15.75">
      <c r="B12" s="63"/>
      <c r="C12" s="64"/>
      <c r="D12" s="63"/>
      <c r="E12" s="63"/>
      <c r="F12" s="85"/>
      <c r="G12" s="83"/>
      <c r="H12" s="82"/>
      <c r="I12" s="83"/>
      <c r="J12" s="323" t="s">
        <v>133</v>
      </c>
      <c r="K12" s="324"/>
      <c r="L12" s="73" t="s">
        <v>457</v>
      </c>
    </row>
    <row r="13" spans="1:12" ht="23.25" customHeight="1">
      <c r="A13" s="320" t="s">
        <v>134</v>
      </c>
      <c r="B13" s="320"/>
      <c r="C13" s="86"/>
      <c r="D13" s="329" t="s">
        <v>141</v>
      </c>
      <c r="E13" s="329"/>
      <c r="F13" s="329"/>
      <c r="G13" s="329"/>
      <c r="H13" s="329"/>
      <c r="I13" s="329"/>
      <c r="J13" s="323" t="s">
        <v>135</v>
      </c>
      <c r="K13" s="324"/>
      <c r="L13" s="73"/>
    </row>
    <row r="14" spans="1:12" ht="27.75" customHeight="1">
      <c r="A14" s="321" t="s">
        <v>136</v>
      </c>
      <c r="B14" s="321"/>
      <c r="C14" s="67"/>
      <c r="D14" s="330" t="s">
        <v>142</v>
      </c>
      <c r="E14" s="330"/>
      <c r="F14" s="330"/>
      <c r="G14" s="330"/>
      <c r="H14" s="330"/>
      <c r="I14" s="330"/>
      <c r="J14" s="323" t="s">
        <v>137</v>
      </c>
      <c r="K14" s="324"/>
      <c r="L14" s="73" t="s">
        <v>351</v>
      </c>
    </row>
    <row r="15" spans="1:12" ht="17.25" thickBot="1">
      <c r="A15" s="322" t="s">
        <v>138</v>
      </c>
      <c r="B15" s="322"/>
      <c r="C15" s="70"/>
      <c r="D15" s="70"/>
      <c r="E15" s="63"/>
      <c r="F15" s="65"/>
      <c r="G15" s="63"/>
      <c r="H15" s="66"/>
      <c r="I15" s="63"/>
      <c r="J15" s="63"/>
      <c r="K15" s="72" t="s">
        <v>139</v>
      </c>
      <c r="L15" s="74" t="s">
        <v>140</v>
      </c>
    </row>
    <row r="17" spans="1:12" ht="15.75">
      <c r="J17" s="337"/>
      <c r="K17" s="337"/>
      <c r="L17" s="337"/>
    </row>
    <row r="18" spans="1:12" s="2" customFormat="1" ht="28.9" customHeight="1">
      <c r="A18" s="319" t="s">
        <v>144</v>
      </c>
      <c r="B18" s="338" t="s">
        <v>12</v>
      </c>
      <c r="C18" s="340" t="s">
        <v>0</v>
      </c>
      <c r="D18" s="341"/>
      <c r="E18" s="325" t="s">
        <v>19</v>
      </c>
      <c r="F18" s="326" t="s">
        <v>143</v>
      </c>
      <c r="G18" s="342" t="s">
        <v>506</v>
      </c>
      <c r="H18" s="325" t="s">
        <v>456</v>
      </c>
      <c r="I18" s="325" t="s">
        <v>455</v>
      </c>
      <c r="J18" s="343" t="s">
        <v>21</v>
      </c>
      <c r="K18" s="343"/>
      <c r="L18" s="343"/>
    </row>
    <row r="19" spans="1:12" s="2" customFormat="1" ht="69" customHeight="1">
      <c r="A19" s="319"/>
      <c r="B19" s="339"/>
      <c r="C19" s="33" t="s">
        <v>1</v>
      </c>
      <c r="D19" s="33" t="s">
        <v>2</v>
      </c>
      <c r="E19" s="325"/>
      <c r="F19" s="327"/>
      <c r="G19" s="342"/>
      <c r="H19" s="343"/>
      <c r="I19" s="325"/>
      <c r="J19" s="221" t="s">
        <v>452</v>
      </c>
      <c r="K19" s="221" t="s">
        <v>453</v>
      </c>
      <c r="L19" s="221" t="s">
        <v>454</v>
      </c>
    </row>
    <row r="20" spans="1:12" ht="25.15" customHeight="1" thickBot="1">
      <c r="A20" s="87">
        <v>1</v>
      </c>
      <c r="B20" s="75">
        <v>2</v>
      </c>
      <c r="C20" s="33">
        <v>3</v>
      </c>
      <c r="D20" s="33">
        <v>4</v>
      </c>
      <c r="E20" s="33">
        <v>5</v>
      </c>
      <c r="F20" s="33">
        <v>6</v>
      </c>
      <c r="G20" s="33">
        <v>7</v>
      </c>
      <c r="H20" s="33">
        <v>8</v>
      </c>
      <c r="I20" s="33">
        <v>9</v>
      </c>
      <c r="J20" s="33">
        <v>10</v>
      </c>
      <c r="K20" s="33">
        <v>11</v>
      </c>
      <c r="L20" s="33">
        <v>12</v>
      </c>
    </row>
    <row r="21" spans="1:12" ht="57.6" customHeight="1" thickBot="1">
      <c r="A21" s="80"/>
      <c r="B21" s="76"/>
      <c r="C21" s="48" t="s">
        <v>146</v>
      </c>
      <c r="D21" s="96" t="s">
        <v>84</v>
      </c>
      <c r="E21" s="33"/>
      <c r="F21" s="102" t="s">
        <v>211</v>
      </c>
      <c r="G21" s="260">
        <f>G172</f>
        <v>537614.80000000005</v>
      </c>
      <c r="H21" s="260">
        <f t="shared" ref="H21:L21" si="0">H172</f>
        <v>391707.7</v>
      </c>
      <c r="I21" s="260">
        <f t="shared" si="0"/>
        <v>519602</v>
      </c>
      <c r="J21" s="260">
        <f t="shared" si="0"/>
        <v>517987.5</v>
      </c>
      <c r="K21" s="260">
        <f t="shared" si="0"/>
        <v>551951.6</v>
      </c>
      <c r="L21" s="260">
        <f t="shared" si="0"/>
        <v>582212</v>
      </c>
    </row>
    <row r="22" spans="1:12" ht="57.6" customHeight="1" thickBot="1">
      <c r="A22" s="80"/>
      <c r="B22" s="344" t="s">
        <v>501</v>
      </c>
      <c r="C22" s="345"/>
      <c r="D22" s="33"/>
      <c r="E22" s="33"/>
      <c r="F22" s="102"/>
      <c r="G22" s="233">
        <f>G23+G31+G37+G41+G45+G51</f>
        <v>410070.5</v>
      </c>
      <c r="H22" s="233">
        <f t="shared" ref="H22:L22" si="1">H23+H31+H37+H41+H45+H51</f>
        <v>322771.5</v>
      </c>
      <c r="I22" s="233">
        <f t="shared" si="1"/>
        <v>419289</v>
      </c>
      <c r="J22" s="233">
        <f t="shared" si="1"/>
        <v>438595.5</v>
      </c>
      <c r="K22" s="233">
        <f t="shared" si="1"/>
        <v>470993.6</v>
      </c>
      <c r="L22" s="233">
        <f t="shared" si="1"/>
        <v>499160</v>
      </c>
    </row>
    <row r="23" spans="1:12" ht="57.6" customHeight="1" thickBot="1">
      <c r="A23" s="80"/>
      <c r="B23" s="76"/>
      <c r="C23" s="48" t="s">
        <v>146</v>
      </c>
      <c r="D23" s="78" t="s">
        <v>85</v>
      </c>
      <c r="E23" s="33"/>
      <c r="F23" s="102" t="s">
        <v>211</v>
      </c>
      <c r="G23" s="233">
        <f>G24</f>
        <v>378783</v>
      </c>
      <c r="H23" s="233">
        <f t="shared" ref="H23:L23" si="2">H24</f>
        <v>301161</v>
      </c>
      <c r="I23" s="233">
        <f t="shared" si="2"/>
        <v>391946</v>
      </c>
      <c r="J23" s="233">
        <f t="shared" si="2"/>
        <v>411752.5</v>
      </c>
      <c r="K23" s="233">
        <f t="shared" si="2"/>
        <v>442711.6</v>
      </c>
      <c r="L23" s="233">
        <f t="shared" si="2"/>
        <v>469431</v>
      </c>
    </row>
    <row r="24" spans="1:12" ht="57.6" customHeight="1" thickBot="1">
      <c r="A24" s="80"/>
      <c r="B24" s="291" t="s">
        <v>86</v>
      </c>
      <c r="C24" s="42" t="s">
        <v>147</v>
      </c>
      <c r="D24" s="33" t="s">
        <v>86</v>
      </c>
      <c r="E24" s="50"/>
      <c r="F24" s="102" t="s">
        <v>211</v>
      </c>
      <c r="G24" s="230">
        <f>G25+G26+G27+G28+G29+G30</f>
        <v>378783</v>
      </c>
      <c r="H24" s="230">
        <f t="shared" ref="H24:L24" si="3">H25+H26+H27+H28+H29+H30</f>
        <v>301161</v>
      </c>
      <c r="I24" s="230">
        <f t="shared" si="3"/>
        <v>391946</v>
      </c>
      <c r="J24" s="230">
        <f t="shared" si="3"/>
        <v>411752.5</v>
      </c>
      <c r="K24" s="230">
        <f t="shared" si="3"/>
        <v>442711.6</v>
      </c>
      <c r="L24" s="230">
        <f t="shared" si="3"/>
        <v>469431</v>
      </c>
    </row>
    <row r="25" spans="1:12" ht="97.5" customHeight="1" thickBot="1">
      <c r="A25" s="87">
        <v>182</v>
      </c>
      <c r="B25" s="112" t="s">
        <v>87</v>
      </c>
      <c r="C25" s="38" t="s">
        <v>148</v>
      </c>
      <c r="D25" s="112" t="s">
        <v>87</v>
      </c>
      <c r="E25" s="50" t="s">
        <v>109</v>
      </c>
      <c r="F25" s="102" t="s">
        <v>211</v>
      </c>
      <c r="G25" s="231">
        <v>365083</v>
      </c>
      <c r="H25" s="231">
        <v>280801.7</v>
      </c>
      <c r="I25" s="231">
        <v>370846</v>
      </c>
      <c r="J25" s="231">
        <v>390152.5</v>
      </c>
      <c r="K25" s="231">
        <v>420311.6</v>
      </c>
      <c r="L25" s="231">
        <v>446231</v>
      </c>
    </row>
    <row r="26" spans="1:12" ht="141.75" customHeight="1" thickBot="1">
      <c r="A26" s="87">
        <v>182</v>
      </c>
      <c r="B26" s="112" t="s">
        <v>88</v>
      </c>
      <c r="C26" s="38" t="s">
        <v>149</v>
      </c>
      <c r="D26" s="112" t="s">
        <v>88</v>
      </c>
      <c r="E26" s="50" t="s">
        <v>109</v>
      </c>
      <c r="F26" s="102" t="s">
        <v>211</v>
      </c>
      <c r="G26" s="231">
        <v>2900</v>
      </c>
      <c r="H26" s="231">
        <v>684.3</v>
      </c>
      <c r="I26" s="231">
        <v>800</v>
      </c>
      <c r="J26" s="231">
        <v>900</v>
      </c>
      <c r="K26" s="231">
        <v>1000</v>
      </c>
      <c r="L26" s="231">
        <v>1100</v>
      </c>
    </row>
    <row r="27" spans="1:12" ht="73.5" customHeight="1" thickBot="1">
      <c r="A27" s="87">
        <v>182</v>
      </c>
      <c r="B27" s="112" t="s">
        <v>89</v>
      </c>
      <c r="C27" s="38" t="s">
        <v>152</v>
      </c>
      <c r="D27" s="112" t="s">
        <v>89</v>
      </c>
      <c r="E27" s="50" t="s">
        <v>109</v>
      </c>
      <c r="F27" s="102" t="s">
        <v>211</v>
      </c>
      <c r="G27" s="231">
        <v>3700</v>
      </c>
      <c r="H27" s="231">
        <v>5777.3</v>
      </c>
      <c r="I27" s="231">
        <v>5800</v>
      </c>
      <c r="J27" s="231">
        <v>5700</v>
      </c>
      <c r="K27" s="231">
        <v>5800</v>
      </c>
      <c r="L27" s="231">
        <v>5900</v>
      </c>
    </row>
    <row r="28" spans="1:12" ht="139.15" customHeight="1" thickBot="1">
      <c r="A28" s="87">
        <v>182</v>
      </c>
      <c r="B28" s="112" t="s">
        <v>90</v>
      </c>
      <c r="C28" s="38" t="s">
        <v>150</v>
      </c>
      <c r="D28" s="112" t="s">
        <v>90</v>
      </c>
      <c r="E28" s="50" t="s">
        <v>109</v>
      </c>
      <c r="F28" s="102" t="s">
        <v>211</v>
      </c>
      <c r="G28" s="231">
        <v>3000</v>
      </c>
      <c r="H28" s="231">
        <v>2524</v>
      </c>
      <c r="I28" s="231">
        <v>3000</v>
      </c>
      <c r="J28" s="231">
        <v>3000</v>
      </c>
      <c r="K28" s="231">
        <v>3100</v>
      </c>
      <c r="L28" s="231">
        <v>3200</v>
      </c>
    </row>
    <row r="29" spans="1:12" ht="117" customHeight="1" thickBot="1">
      <c r="A29" s="87">
        <v>182</v>
      </c>
      <c r="B29" s="176" t="s">
        <v>352</v>
      </c>
      <c r="C29" s="38" t="s">
        <v>354</v>
      </c>
      <c r="D29" s="176" t="s">
        <v>352</v>
      </c>
      <c r="E29" s="50" t="s">
        <v>109</v>
      </c>
      <c r="F29" s="102" t="s">
        <v>211</v>
      </c>
      <c r="G29" s="229">
        <v>4100</v>
      </c>
      <c r="H29" s="229">
        <v>11373.7</v>
      </c>
      <c r="I29" s="229">
        <v>11500</v>
      </c>
      <c r="J29" s="229">
        <v>12000</v>
      </c>
      <c r="K29" s="229">
        <v>12500</v>
      </c>
      <c r="L29" s="229">
        <v>13000</v>
      </c>
    </row>
    <row r="30" spans="1:12" ht="132" customHeight="1" thickBot="1">
      <c r="A30" s="87">
        <v>182</v>
      </c>
      <c r="B30" s="176" t="s">
        <v>353</v>
      </c>
      <c r="C30" s="38" t="s">
        <v>355</v>
      </c>
      <c r="D30" s="176" t="s">
        <v>353</v>
      </c>
      <c r="E30" s="50" t="s">
        <v>109</v>
      </c>
      <c r="F30" s="102" t="s">
        <v>211</v>
      </c>
      <c r="G30" s="229">
        <v>0</v>
      </c>
      <c r="H30" s="229">
        <v>0</v>
      </c>
      <c r="I30" s="229">
        <v>0</v>
      </c>
      <c r="J30" s="229">
        <v>0</v>
      </c>
      <c r="K30" s="229">
        <v>0</v>
      </c>
      <c r="L30" s="229">
        <v>0</v>
      </c>
    </row>
    <row r="31" spans="1:12" ht="81" customHeight="1" thickBot="1">
      <c r="A31" s="226"/>
      <c r="B31" s="77" t="s">
        <v>91</v>
      </c>
      <c r="C31" s="52" t="s">
        <v>151</v>
      </c>
      <c r="D31" s="95" t="s">
        <v>91</v>
      </c>
      <c r="E31" s="40"/>
      <c r="F31" s="102" t="s">
        <v>211</v>
      </c>
      <c r="G31" s="232">
        <f t="shared" ref="G31:L31" si="4">G32</f>
        <v>13758.5</v>
      </c>
      <c r="H31" s="232">
        <f t="shared" si="4"/>
        <v>11835.3</v>
      </c>
      <c r="I31" s="232">
        <f t="shared" si="4"/>
        <v>14000</v>
      </c>
      <c r="J31" s="232">
        <f t="shared" si="4"/>
        <v>14656</v>
      </c>
      <c r="K31" s="232">
        <f t="shared" si="4"/>
        <v>15947.000000000004</v>
      </c>
      <c r="L31" s="232">
        <f t="shared" si="4"/>
        <v>17308</v>
      </c>
    </row>
    <row r="32" spans="1:12" ht="71.25" customHeight="1" thickBot="1">
      <c r="A32" s="226"/>
      <c r="B32" s="49" t="s">
        <v>92</v>
      </c>
      <c r="C32" s="48" t="s">
        <v>112</v>
      </c>
      <c r="D32" s="49" t="s">
        <v>92</v>
      </c>
      <c r="E32" s="50"/>
      <c r="F32" s="102" t="s">
        <v>211</v>
      </c>
      <c r="G32" s="231">
        <f t="shared" ref="G32:L32" si="5">G33+G34+G35+G36</f>
        <v>13758.5</v>
      </c>
      <c r="H32" s="231">
        <f t="shared" si="5"/>
        <v>11835.3</v>
      </c>
      <c r="I32" s="231">
        <f t="shared" si="5"/>
        <v>14000</v>
      </c>
      <c r="J32" s="231">
        <f t="shared" si="5"/>
        <v>14656</v>
      </c>
      <c r="K32" s="231">
        <f t="shared" si="5"/>
        <v>15947.000000000004</v>
      </c>
      <c r="L32" s="231">
        <f t="shared" si="5"/>
        <v>17308</v>
      </c>
    </row>
    <row r="33" spans="1:12" ht="114" customHeight="1" thickBot="1">
      <c r="A33" s="87">
        <v>100</v>
      </c>
      <c r="B33" s="111" t="s">
        <v>93</v>
      </c>
      <c r="C33" s="39" t="s">
        <v>113</v>
      </c>
      <c r="D33" s="111" t="s">
        <v>93</v>
      </c>
      <c r="E33" s="50" t="s">
        <v>110</v>
      </c>
      <c r="F33" s="102" t="s">
        <v>211</v>
      </c>
      <c r="G33" s="229">
        <v>6914.4</v>
      </c>
      <c r="H33" s="229">
        <v>5786.9</v>
      </c>
      <c r="I33" s="229">
        <v>7029</v>
      </c>
      <c r="J33" s="229">
        <v>7118.1</v>
      </c>
      <c r="K33" s="229">
        <v>8089.6</v>
      </c>
      <c r="L33" s="229">
        <v>7907.3</v>
      </c>
    </row>
    <row r="34" spans="1:12" ht="130.5" customHeight="1" thickBot="1">
      <c r="A34" s="87">
        <v>100</v>
      </c>
      <c r="B34" s="112" t="s">
        <v>94</v>
      </c>
      <c r="C34" s="38" t="s">
        <v>114</v>
      </c>
      <c r="D34" s="112" t="s">
        <v>94</v>
      </c>
      <c r="E34" s="50" t="s">
        <v>110</v>
      </c>
      <c r="F34" s="102" t="s">
        <v>211</v>
      </c>
      <c r="G34" s="229">
        <v>40.6</v>
      </c>
      <c r="H34" s="229">
        <v>32.700000000000003</v>
      </c>
      <c r="I34" s="229">
        <v>41</v>
      </c>
      <c r="J34" s="229">
        <v>34.4</v>
      </c>
      <c r="K34" s="229">
        <v>35.6</v>
      </c>
      <c r="L34" s="229">
        <v>49.2</v>
      </c>
    </row>
    <row r="35" spans="1:12" ht="120.75" customHeight="1" thickBot="1">
      <c r="A35" s="225">
        <v>100</v>
      </c>
      <c r="B35" s="112" t="s">
        <v>95</v>
      </c>
      <c r="C35" s="38" t="s">
        <v>115</v>
      </c>
      <c r="D35" s="112" t="s">
        <v>95</v>
      </c>
      <c r="E35" s="50" t="s">
        <v>110</v>
      </c>
      <c r="F35" s="102" t="s">
        <v>211</v>
      </c>
      <c r="G35" s="229">
        <v>7583.5</v>
      </c>
      <c r="H35" s="229">
        <v>6661.7</v>
      </c>
      <c r="I35" s="229">
        <v>7680</v>
      </c>
      <c r="J35" s="229">
        <v>8283.5</v>
      </c>
      <c r="K35" s="229">
        <v>8610.1</v>
      </c>
      <c r="L35" s="229">
        <v>10200.4</v>
      </c>
    </row>
    <row r="36" spans="1:12" ht="106.9" customHeight="1" thickBot="1">
      <c r="A36" s="87">
        <v>100</v>
      </c>
      <c r="B36" s="112" t="s">
        <v>111</v>
      </c>
      <c r="C36" s="38" t="s">
        <v>116</v>
      </c>
      <c r="D36" s="112" t="s">
        <v>111</v>
      </c>
      <c r="E36" s="50" t="s">
        <v>110</v>
      </c>
      <c r="F36" s="102" t="s">
        <v>211</v>
      </c>
      <c r="G36" s="229">
        <v>-780</v>
      </c>
      <c r="H36" s="229">
        <v>-646</v>
      </c>
      <c r="I36" s="229">
        <v>-750</v>
      </c>
      <c r="J36" s="229">
        <v>-780</v>
      </c>
      <c r="K36" s="229">
        <v>-788.3</v>
      </c>
      <c r="L36" s="229">
        <v>-848.9</v>
      </c>
    </row>
    <row r="37" spans="1:12" ht="66.75" customHeight="1" thickBot="1">
      <c r="A37" s="80"/>
      <c r="B37" s="265" t="s">
        <v>96</v>
      </c>
      <c r="C37" s="48" t="s">
        <v>124</v>
      </c>
      <c r="D37" s="101" t="s">
        <v>96</v>
      </c>
      <c r="E37" s="50"/>
      <c r="F37" s="102" t="s">
        <v>211</v>
      </c>
      <c r="G37" s="233">
        <f t="shared" ref="G37:L37" si="6">G38+G39+G40</f>
        <v>12585</v>
      </c>
      <c r="H37" s="233">
        <f t="shared" si="6"/>
        <v>5819.5</v>
      </c>
      <c r="I37" s="233">
        <f t="shared" si="6"/>
        <v>8613</v>
      </c>
      <c r="J37" s="233">
        <f t="shared" si="6"/>
        <v>7357</v>
      </c>
      <c r="K37" s="233">
        <f t="shared" si="6"/>
        <v>7385</v>
      </c>
      <c r="L37" s="233">
        <f t="shared" si="6"/>
        <v>7441</v>
      </c>
    </row>
    <row r="38" spans="1:12" ht="66.75" customHeight="1" thickBot="1">
      <c r="A38" s="87">
        <v>182</v>
      </c>
      <c r="B38" s="111" t="s">
        <v>97</v>
      </c>
      <c r="C38" s="39" t="s">
        <v>154</v>
      </c>
      <c r="D38" s="111" t="s">
        <v>97</v>
      </c>
      <c r="E38" s="50" t="s">
        <v>109</v>
      </c>
      <c r="F38" s="102" t="s">
        <v>211</v>
      </c>
      <c r="G38" s="231">
        <v>21</v>
      </c>
      <c r="H38" s="231">
        <v>-97.6</v>
      </c>
      <c r="I38" s="231">
        <v>0</v>
      </c>
      <c r="J38" s="231">
        <v>0</v>
      </c>
      <c r="K38" s="231">
        <v>0</v>
      </c>
      <c r="L38" s="231">
        <v>0</v>
      </c>
    </row>
    <row r="39" spans="1:12" ht="66" customHeight="1" thickBot="1">
      <c r="A39" s="87">
        <v>182</v>
      </c>
      <c r="B39" s="112" t="s">
        <v>98</v>
      </c>
      <c r="C39" s="38" t="s">
        <v>153</v>
      </c>
      <c r="D39" s="112" t="s">
        <v>98</v>
      </c>
      <c r="E39" s="50" t="s">
        <v>109</v>
      </c>
      <c r="F39" s="102" t="s">
        <v>211</v>
      </c>
      <c r="G39" s="231">
        <v>1564</v>
      </c>
      <c r="H39" s="231">
        <v>1607.6</v>
      </c>
      <c r="I39" s="231">
        <v>1613</v>
      </c>
      <c r="J39" s="231">
        <v>1407</v>
      </c>
      <c r="K39" s="231">
        <v>1435</v>
      </c>
      <c r="L39" s="231">
        <v>1491</v>
      </c>
    </row>
    <row r="40" spans="1:12" ht="73.5" customHeight="1" thickBot="1">
      <c r="A40" s="87">
        <v>182</v>
      </c>
      <c r="B40" s="112" t="s">
        <v>99</v>
      </c>
      <c r="C40" s="38" t="s">
        <v>155</v>
      </c>
      <c r="D40" s="112" t="s">
        <v>99</v>
      </c>
      <c r="E40" s="50" t="s">
        <v>109</v>
      </c>
      <c r="F40" s="102" t="s">
        <v>211</v>
      </c>
      <c r="G40" s="231">
        <v>11000</v>
      </c>
      <c r="H40" s="231">
        <v>4309.5</v>
      </c>
      <c r="I40" s="231">
        <v>7000</v>
      </c>
      <c r="J40" s="231">
        <v>5950</v>
      </c>
      <c r="K40" s="231">
        <v>5950</v>
      </c>
      <c r="L40" s="231">
        <v>5950</v>
      </c>
    </row>
    <row r="41" spans="1:12" ht="66" customHeight="1" thickBot="1">
      <c r="A41" s="80"/>
      <c r="B41" s="266" t="s">
        <v>100</v>
      </c>
      <c r="C41" s="38" t="s">
        <v>156</v>
      </c>
      <c r="D41" s="94" t="s">
        <v>100</v>
      </c>
      <c r="E41" s="50"/>
      <c r="F41" s="102" t="s">
        <v>211</v>
      </c>
      <c r="G41" s="230">
        <f t="shared" ref="G41:L41" si="7">G42</f>
        <v>300</v>
      </c>
      <c r="H41" s="230">
        <f t="shared" si="7"/>
        <v>49.2</v>
      </c>
      <c r="I41" s="230">
        <f t="shared" si="7"/>
        <v>80</v>
      </c>
      <c r="J41" s="230">
        <f t="shared" si="7"/>
        <v>30</v>
      </c>
      <c r="K41" s="230">
        <f t="shared" si="7"/>
        <v>50</v>
      </c>
      <c r="L41" s="230">
        <f t="shared" si="7"/>
        <v>30</v>
      </c>
    </row>
    <row r="42" spans="1:12" ht="51.75" customHeight="1" thickBot="1">
      <c r="A42" s="80"/>
      <c r="B42" s="77" t="s">
        <v>101</v>
      </c>
      <c r="C42" s="52" t="s">
        <v>158</v>
      </c>
      <c r="D42" s="77" t="s">
        <v>101</v>
      </c>
      <c r="E42" s="51"/>
      <c r="F42" s="102" t="s">
        <v>211</v>
      </c>
      <c r="G42" s="234">
        <f>G43+G44</f>
        <v>300</v>
      </c>
      <c r="H42" s="234">
        <f t="shared" ref="H42:L42" si="8">H43+H44</f>
        <v>49.2</v>
      </c>
      <c r="I42" s="234">
        <f t="shared" si="8"/>
        <v>80</v>
      </c>
      <c r="J42" s="234">
        <f t="shared" si="8"/>
        <v>30</v>
      </c>
      <c r="K42" s="234">
        <f t="shared" si="8"/>
        <v>50</v>
      </c>
      <c r="L42" s="234">
        <f t="shared" si="8"/>
        <v>30</v>
      </c>
    </row>
    <row r="43" spans="1:12" ht="69" customHeight="1" thickBot="1">
      <c r="A43" s="98">
        <v>182</v>
      </c>
      <c r="B43" s="111" t="s">
        <v>102</v>
      </c>
      <c r="C43" s="39" t="s">
        <v>157</v>
      </c>
      <c r="D43" s="111" t="s">
        <v>102</v>
      </c>
      <c r="E43" s="50" t="s">
        <v>109</v>
      </c>
      <c r="F43" s="102" t="s">
        <v>211</v>
      </c>
      <c r="G43" s="234">
        <v>300</v>
      </c>
      <c r="H43" s="234">
        <v>49.2</v>
      </c>
      <c r="I43" s="234">
        <v>80</v>
      </c>
      <c r="J43" s="234">
        <v>30</v>
      </c>
      <c r="K43" s="234">
        <v>50</v>
      </c>
      <c r="L43" s="234">
        <v>30</v>
      </c>
    </row>
    <row r="44" spans="1:12" ht="70.5" customHeight="1">
      <c r="A44" s="87">
        <v>182</v>
      </c>
      <c r="B44" s="111" t="s">
        <v>207</v>
      </c>
      <c r="C44" s="39" t="s">
        <v>208</v>
      </c>
      <c r="D44" s="111" t="s">
        <v>207</v>
      </c>
      <c r="E44" s="50" t="s">
        <v>109</v>
      </c>
      <c r="F44" s="102" t="s">
        <v>211</v>
      </c>
      <c r="G44" s="235">
        <v>0</v>
      </c>
      <c r="H44" s="288">
        <v>0</v>
      </c>
      <c r="I44" s="288">
        <v>0</v>
      </c>
      <c r="J44" s="288">
        <v>0</v>
      </c>
      <c r="K44" s="288">
        <v>0</v>
      </c>
      <c r="L44" s="288">
        <v>0</v>
      </c>
    </row>
    <row r="45" spans="1:12" ht="48.6" customHeight="1">
      <c r="A45" s="80"/>
      <c r="B45" s="78" t="s">
        <v>3</v>
      </c>
      <c r="C45" s="24" t="s">
        <v>159</v>
      </c>
      <c r="D45" s="78" t="s">
        <v>3</v>
      </c>
      <c r="E45" s="8"/>
      <c r="F45" s="102" t="s">
        <v>211</v>
      </c>
      <c r="G45" s="236">
        <f t="shared" ref="G45:L45" si="9">G48+G46</f>
        <v>4644</v>
      </c>
      <c r="H45" s="236">
        <f t="shared" si="9"/>
        <v>3907</v>
      </c>
      <c r="I45" s="236">
        <f t="shared" si="9"/>
        <v>4650</v>
      </c>
      <c r="J45" s="236">
        <f t="shared" si="9"/>
        <v>4800</v>
      </c>
      <c r="K45" s="236">
        <f t="shared" si="9"/>
        <v>4900</v>
      </c>
      <c r="L45" s="236">
        <f t="shared" si="9"/>
        <v>4950</v>
      </c>
    </row>
    <row r="46" spans="1:12" ht="48.6" customHeight="1">
      <c r="A46" s="80"/>
      <c r="B46" s="47" t="s">
        <v>105</v>
      </c>
      <c r="C46" s="46" t="s">
        <v>104</v>
      </c>
      <c r="D46" s="47" t="s">
        <v>105</v>
      </c>
      <c r="E46" s="8"/>
      <c r="F46" s="102" t="s">
        <v>211</v>
      </c>
      <c r="G46" s="237">
        <f t="shared" ref="G46:L46" si="10">G47</f>
        <v>4509</v>
      </c>
      <c r="H46" s="237">
        <f t="shared" si="10"/>
        <v>3762</v>
      </c>
      <c r="I46" s="237">
        <f t="shared" si="10"/>
        <v>4515</v>
      </c>
      <c r="J46" s="237">
        <f t="shared" si="10"/>
        <v>4750</v>
      </c>
      <c r="K46" s="237">
        <f t="shared" si="10"/>
        <v>4850</v>
      </c>
      <c r="L46" s="237">
        <f t="shared" si="10"/>
        <v>4900</v>
      </c>
    </row>
    <row r="47" spans="1:12" ht="66" customHeight="1">
      <c r="A47" s="87">
        <v>182</v>
      </c>
      <c r="B47" s="110" t="s">
        <v>103</v>
      </c>
      <c r="C47" s="41" t="s">
        <v>160</v>
      </c>
      <c r="D47" s="110" t="s">
        <v>103</v>
      </c>
      <c r="E47" s="51" t="s">
        <v>109</v>
      </c>
      <c r="F47" s="102" t="s">
        <v>211</v>
      </c>
      <c r="G47" s="236">
        <v>4509</v>
      </c>
      <c r="H47" s="236">
        <v>3762</v>
      </c>
      <c r="I47" s="236">
        <v>4515</v>
      </c>
      <c r="J47" s="236">
        <v>4750</v>
      </c>
      <c r="K47" s="236">
        <v>4850</v>
      </c>
      <c r="L47" s="236">
        <v>4900</v>
      </c>
    </row>
    <row r="48" spans="1:12" ht="63" customHeight="1">
      <c r="A48" s="80"/>
      <c r="B48" s="44" t="s">
        <v>40</v>
      </c>
      <c r="C48" s="43" t="s">
        <v>162</v>
      </c>
      <c r="D48" s="44" t="s">
        <v>40</v>
      </c>
      <c r="E48" s="45"/>
      <c r="F48" s="102" t="s">
        <v>211</v>
      </c>
      <c r="G48" s="238">
        <f>G49+G50</f>
        <v>135</v>
      </c>
      <c r="H48" s="238">
        <f>H49+H50</f>
        <v>145</v>
      </c>
      <c r="I48" s="238">
        <f>I49+I50</f>
        <v>135</v>
      </c>
      <c r="J48" s="238">
        <f t="shared" ref="J48:L48" si="11">J49+J50</f>
        <v>50</v>
      </c>
      <c r="K48" s="238">
        <f t="shared" si="11"/>
        <v>50</v>
      </c>
      <c r="L48" s="238">
        <f t="shared" si="11"/>
        <v>50</v>
      </c>
    </row>
    <row r="49" spans="1:12" ht="58.5" customHeight="1">
      <c r="A49" s="87">
        <v>802</v>
      </c>
      <c r="B49" s="110" t="s">
        <v>20</v>
      </c>
      <c r="C49" s="22" t="s">
        <v>161</v>
      </c>
      <c r="D49" s="110" t="s">
        <v>20</v>
      </c>
      <c r="E49" s="31" t="s">
        <v>22</v>
      </c>
      <c r="F49" s="102" t="s">
        <v>211</v>
      </c>
      <c r="G49" s="239">
        <v>0</v>
      </c>
      <c r="H49" s="239">
        <v>0</v>
      </c>
      <c r="I49" s="239">
        <v>0</v>
      </c>
      <c r="J49" s="239">
        <v>0</v>
      </c>
      <c r="K49" s="239">
        <v>0</v>
      </c>
      <c r="L49" s="239">
        <v>0</v>
      </c>
    </row>
    <row r="50" spans="1:12" ht="57.75" customHeight="1">
      <c r="A50" s="87">
        <v>911</v>
      </c>
      <c r="B50" s="110" t="s">
        <v>20</v>
      </c>
      <c r="C50" s="22" t="s">
        <v>161</v>
      </c>
      <c r="D50" s="110" t="s">
        <v>20</v>
      </c>
      <c r="E50" s="31" t="s">
        <v>164</v>
      </c>
      <c r="F50" s="106" t="s">
        <v>211</v>
      </c>
      <c r="G50" s="240">
        <v>135</v>
      </c>
      <c r="H50" s="240">
        <v>145</v>
      </c>
      <c r="I50" s="240">
        <v>135</v>
      </c>
      <c r="J50" s="240">
        <v>50</v>
      </c>
      <c r="K50" s="240">
        <v>50</v>
      </c>
      <c r="L50" s="240">
        <v>50</v>
      </c>
    </row>
    <row r="51" spans="1:12" ht="72" customHeight="1" thickBot="1">
      <c r="A51" s="88"/>
      <c r="B51" s="93" t="s">
        <v>106</v>
      </c>
      <c r="C51" s="89" t="s">
        <v>163</v>
      </c>
      <c r="D51" s="93" t="s">
        <v>106</v>
      </c>
      <c r="E51" s="90"/>
      <c r="F51" s="102" t="s">
        <v>211</v>
      </c>
      <c r="G51" s="241">
        <f>G52+G54+G55</f>
        <v>0</v>
      </c>
      <c r="H51" s="241">
        <f>H52+H54+H55</f>
        <v>-0.5</v>
      </c>
      <c r="I51" s="241">
        <f>I52+I54+I55</f>
        <v>0</v>
      </c>
      <c r="J51" s="241">
        <f t="shared" ref="J51:L51" si="12">J52+J54+J55</f>
        <v>0</v>
      </c>
      <c r="K51" s="241">
        <f t="shared" si="12"/>
        <v>0</v>
      </c>
      <c r="L51" s="241">
        <f t="shared" si="12"/>
        <v>0</v>
      </c>
    </row>
    <row r="52" spans="1:12" ht="60.75" customHeight="1">
      <c r="A52" s="80"/>
      <c r="B52" s="107" t="s">
        <v>107</v>
      </c>
      <c r="C52" s="52" t="s">
        <v>165</v>
      </c>
      <c r="D52" s="55" t="s">
        <v>107</v>
      </c>
      <c r="E52" s="56"/>
      <c r="F52" s="102" t="s">
        <v>211</v>
      </c>
      <c r="G52" s="242">
        <f>G53</f>
        <v>0</v>
      </c>
      <c r="H52" s="242">
        <f>H53</f>
        <v>0.4</v>
      </c>
      <c r="I52" s="242">
        <f t="shared" ref="I52" si="13">I53</f>
        <v>0</v>
      </c>
      <c r="J52" s="242">
        <f t="shared" ref="J52:L52" si="14">J53</f>
        <v>0</v>
      </c>
      <c r="K52" s="242">
        <f t="shared" si="14"/>
        <v>0</v>
      </c>
      <c r="L52" s="242">
        <f t="shared" si="14"/>
        <v>0</v>
      </c>
    </row>
    <row r="53" spans="1:12" ht="43.15" customHeight="1">
      <c r="A53" s="87">
        <v>182</v>
      </c>
      <c r="B53" s="110" t="s">
        <v>108</v>
      </c>
      <c r="C53" s="58" t="s">
        <v>166</v>
      </c>
      <c r="D53" s="110" t="s">
        <v>108</v>
      </c>
      <c r="E53" s="91" t="s">
        <v>109</v>
      </c>
      <c r="F53" s="106" t="s">
        <v>211</v>
      </c>
      <c r="G53" s="240">
        <v>0</v>
      </c>
      <c r="H53" s="240">
        <v>0.4</v>
      </c>
      <c r="I53" s="240">
        <v>0</v>
      </c>
      <c r="J53" s="240">
        <v>0</v>
      </c>
      <c r="K53" s="240">
        <v>0</v>
      </c>
      <c r="L53" s="240">
        <v>0</v>
      </c>
    </row>
    <row r="54" spans="1:12" ht="43.15" customHeight="1">
      <c r="A54" s="87">
        <v>182</v>
      </c>
      <c r="B54" s="110" t="s">
        <v>167</v>
      </c>
      <c r="C54" s="58" t="s">
        <v>168</v>
      </c>
      <c r="D54" s="110" t="s">
        <v>167</v>
      </c>
      <c r="E54" s="91" t="s">
        <v>109</v>
      </c>
      <c r="F54" s="106" t="s">
        <v>211</v>
      </c>
      <c r="G54" s="240">
        <v>0</v>
      </c>
      <c r="H54" s="240">
        <v>-0.9</v>
      </c>
      <c r="I54" s="240">
        <v>0</v>
      </c>
      <c r="J54" s="240">
        <v>0</v>
      </c>
      <c r="K54" s="240">
        <v>0</v>
      </c>
      <c r="L54" s="240">
        <v>0</v>
      </c>
    </row>
    <row r="55" spans="1:12" ht="90.75" customHeight="1">
      <c r="A55" s="87">
        <v>182</v>
      </c>
      <c r="B55" s="110" t="s">
        <v>283</v>
      </c>
      <c r="C55" s="58" t="s">
        <v>289</v>
      </c>
      <c r="D55" s="110" t="s">
        <v>283</v>
      </c>
      <c r="E55" s="91" t="s">
        <v>109</v>
      </c>
      <c r="F55" s="106" t="s">
        <v>211</v>
      </c>
      <c r="G55" s="240">
        <v>0</v>
      </c>
      <c r="H55" s="240">
        <v>0</v>
      </c>
      <c r="I55" s="240">
        <v>0</v>
      </c>
      <c r="J55" s="240">
        <v>0</v>
      </c>
      <c r="K55" s="240">
        <v>0</v>
      </c>
      <c r="L55" s="240">
        <v>0</v>
      </c>
    </row>
    <row r="56" spans="1:12" ht="36" customHeight="1">
      <c r="A56" s="80"/>
      <c r="B56" s="346" t="s">
        <v>502</v>
      </c>
      <c r="C56" s="346"/>
      <c r="D56" s="53"/>
      <c r="E56" s="57"/>
      <c r="F56" s="143"/>
      <c r="G56" s="261">
        <f>G57+G74+G77+G88+G100+G167</f>
        <v>127544.3</v>
      </c>
      <c r="H56" s="261">
        <f>H57+H74+H77+H88+H100+H167</f>
        <v>68936.200000000012</v>
      </c>
      <c r="I56" s="261">
        <f>I57+I74+I77+I88+I100+I167</f>
        <v>100313</v>
      </c>
      <c r="J56" s="261">
        <f>J57+J74+J77+J88+J100+J167</f>
        <v>79392</v>
      </c>
      <c r="K56" s="261">
        <f>K57+K74+K77+K88+K100+K167</f>
        <v>80958</v>
      </c>
      <c r="L56" s="261">
        <f>L57+L74+L77+L88+L100+L170</f>
        <v>83052</v>
      </c>
    </row>
    <row r="57" spans="1:12" s="4" customFormat="1" ht="75" customHeight="1">
      <c r="A57" s="3"/>
      <c r="B57" s="78" t="s">
        <v>11</v>
      </c>
      <c r="C57" s="24" t="s">
        <v>169</v>
      </c>
      <c r="D57" s="78" t="s">
        <v>11</v>
      </c>
      <c r="E57" s="6"/>
      <c r="F57" s="102" t="s">
        <v>211</v>
      </c>
      <c r="G57" s="239">
        <f>G58+G60+G68+G70+G71+G73</f>
        <v>73621</v>
      </c>
      <c r="H57" s="239">
        <f>H58+H60+H68+H70+H71+H73</f>
        <v>33747.100000000006</v>
      </c>
      <c r="I57" s="239">
        <f>I58+I60+I68+I70+I71+I73</f>
        <v>58767</v>
      </c>
      <c r="J57" s="239">
        <f t="shared" ref="J57:L57" si="15">J58+J60+J68+J70+J71+J73</f>
        <v>53099</v>
      </c>
      <c r="K57" s="239">
        <f t="shared" si="15"/>
        <v>54495</v>
      </c>
      <c r="L57" s="239">
        <f t="shared" si="15"/>
        <v>56388</v>
      </c>
    </row>
    <row r="58" spans="1:12" s="4" customFormat="1" ht="79.5" customHeight="1">
      <c r="A58" s="3"/>
      <c r="B58" s="29" t="s">
        <v>23</v>
      </c>
      <c r="C58" s="24" t="s">
        <v>170</v>
      </c>
      <c r="D58" s="29" t="s">
        <v>23</v>
      </c>
      <c r="E58" s="6"/>
      <c r="F58" s="102" t="s">
        <v>211</v>
      </c>
      <c r="G58" s="239">
        <f>G59</f>
        <v>71</v>
      </c>
      <c r="H58" s="239">
        <f t="shared" ref="H58:L58" si="16">H59</f>
        <v>71</v>
      </c>
      <c r="I58" s="239">
        <f t="shared" si="16"/>
        <v>71</v>
      </c>
      <c r="J58" s="239">
        <f t="shared" si="16"/>
        <v>0</v>
      </c>
      <c r="K58" s="239">
        <f t="shared" si="16"/>
        <v>0</v>
      </c>
      <c r="L58" s="239">
        <f t="shared" si="16"/>
        <v>0</v>
      </c>
    </row>
    <row r="59" spans="1:12" s="4" customFormat="1" ht="61.5" customHeight="1">
      <c r="A59" s="3">
        <v>802</v>
      </c>
      <c r="B59" s="109" t="s">
        <v>23</v>
      </c>
      <c r="C59" s="9" t="s">
        <v>170</v>
      </c>
      <c r="D59" s="109" t="s">
        <v>23</v>
      </c>
      <c r="E59" s="30" t="s">
        <v>22</v>
      </c>
      <c r="F59" s="102" t="s">
        <v>211</v>
      </c>
      <c r="G59" s="239">
        <v>71</v>
      </c>
      <c r="H59" s="239">
        <v>71</v>
      </c>
      <c r="I59" s="239">
        <v>71</v>
      </c>
      <c r="J59" s="239">
        <v>0</v>
      </c>
      <c r="K59" s="239">
        <v>0</v>
      </c>
      <c r="L59" s="239">
        <v>0</v>
      </c>
    </row>
    <row r="60" spans="1:12" s="4" customFormat="1" ht="116.25" customHeight="1">
      <c r="A60" s="3"/>
      <c r="B60" s="29" t="s">
        <v>43</v>
      </c>
      <c r="C60" s="26" t="s">
        <v>171</v>
      </c>
      <c r="D60" s="29" t="s">
        <v>43</v>
      </c>
      <c r="E60" s="12"/>
      <c r="F60" s="102" t="s">
        <v>211</v>
      </c>
      <c r="G60" s="239">
        <f>G61+G65</f>
        <v>69460</v>
      </c>
      <c r="H60" s="239">
        <f t="shared" ref="H60:L60" si="17">H61+H65</f>
        <v>32341.3</v>
      </c>
      <c r="I60" s="239">
        <f t="shared" si="17"/>
        <v>54950</v>
      </c>
      <c r="J60" s="239">
        <f t="shared" si="17"/>
        <v>50400</v>
      </c>
      <c r="K60" s="239">
        <f t="shared" si="17"/>
        <v>51800</v>
      </c>
      <c r="L60" s="239">
        <f t="shared" si="17"/>
        <v>53700</v>
      </c>
    </row>
    <row r="61" spans="1:12" s="4" customFormat="1" ht="85.5" customHeight="1">
      <c r="A61" s="3"/>
      <c r="B61" s="18" t="s">
        <v>42</v>
      </c>
      <c r="C61" s="26" t="s">
        <v>172</v>
      </c>
      <c r="D61" s="18" t="s">
        <v>42</v>
      </c>
      <c r="E61" s="12"/>
      <c r="F61" s="102" t="s">
        <v>211</v>
      </c>
      <c r="G61" s="233">
        <f>G62+G64+G63</f>
        <v>65460</v>
      </c>
      <c r="H61" s="233">
        <f t="shared" ref="H61:L61" si="18">H62+H64+H63</f>
        <v>28723.5</v>
      </c>
      <c r="I61" s="233">
        <f t="shared" si="18"/>
        <v>51150</v>
      </c>
      <c r="J61" s="233">
        <f t="shared" si="18"/>
        <v>46600</v>
      </c>
      <c r="K61" s="233">
        <f t="shared" si="18"/>
        <v>48000</v>
      </c>
      <c r="L61" s="233">
        <f t="shared" si="18"/>
        <v>49900</v>
      </c>
    </row>
    <row r="62" spans="1:12" s="4" customFormat="1" ht="117.75" customHeight="1">
      <c r="A62" s="3">
        <v>802</v>
      </c>
      <c r="B62" s="104" t="s">
        <v>41</v>
      </c>
      <c r="C62" s="20" t="s">
        <v>174</v>
      </c>
      <c r="D62" s="104" t="s">
        <v>41</v>
      </c>
      <c r="E62" s="30" t="s">
        <v>22</v>
      </c>
      <c r="F62" s="102" t="s">
        <v>211</v>
      </c>
      <c r="G62" s="231">
        <v>45460</v>
      </c>
      <c r="H62" s="231">
        <v>17244.099999999999</v>
      </c>
      <c r="I62" s="230">
        <v>35250</v>
      </c>
      <c r="J62" s="230">
        <v>28300</v>
      </c>
      <c r="K62" s="230">
        <v>30500</v>
      </c>
      <c r="L62" s="230">
        <v>32400</v>
      </c>
    </row>
    <row r="63" spans="1:12" s="4" customFormat="1" ht="130.5" customHeight="1">
      <c r="A63" s="3">
        <v>802</v>
      </c>
      <c r="B63" s="104" t="s">
        <v>459</v>
      </c>
      <c r="C63" s="20" t="s">
        <v>458</v>
      </c>
      <c r="D63" s="104" t="s">
        <v>459</v>
      </c>
      <c r="E63" s="30" t="s">
        <v>22</v>
      </c>
      <c r="F63" s="102" t="s">
        <v>211</v>
      </c>
      <c r="G63" s="231">
        <v>20000</v>
      </c>
      <c r="H63" s="231">
        <v>11478.2</v>
      </c>
      <c r="I63" s="230">
        <v>15898.8</v>
      </c>
      <c r="J63" s="230">
        <v>18300</v>
      </c>
      <c r="K63" s="230">
        <v>17500</v>
      </c>
      <c r="L63" s="230">
        <v>17500</v>
      </c>
    </row>
    <row r="64" spans="1:12" s="4" customFormat="1" ht="97.5" customHeight="1">
      <c r="A64" s="3">
        <v>837</v>
      </c>
      <c r="B64" s="104" t="s">
        <v>44</v>
      </c>
      <c r="C64" s="20" t="s">
        <v>173</v>
      </c>
      <c r="D64" s="104" t="s">
        <v>44</v>
      </c>
      <c r="E64" s="32" t="s">
        <v>45</v>
      </c>
      <c r="F64" s="220" t="s">
        <v>211</v>
      </c>
      <c r="G64" s="231">
        <v>0</v>
      </c>
      <c r="H64" s="231">
        <v>1.2</v>
      </c>
      <c r="I64" s="230">
        <v>1.2</v>
      </c>
      <c r="J64" s="230">
        <v>0</v>
      </c>
      <c r="K64" s="230">
        <v>0</v>
      </c>
      <c r="L64" s="230">
        <v>0</v>
      </c>
    </row>
    <row r="65" spans="1:12" s="4" customFormat="1" ht="88.5" customHeight="1">
      <c r="A65" s="3"/>
      <c r="B65" s="19" t="s">
        <v>39</v>
      </c>
      <c r="C65" s="21" t="s">
        <v>175</v>
      </c>
      <c r="D65" s="19" t="s">
        <v>39</v>
      </c>
      <c r="E65" s="6"/>
      <c r="F65" s="102" t="s">
        <v>211</v>
      </c>
      <c r="G65" s="243">
        <f>G66+G67</f>
        <v>4000</v>
      </c>
      <c r="H65" s="243">
        <f t="shared" ref="H65:L65" si="19">H66+H67</f>
        <v>3617.8</v>
      </c>
      <c r="I65" s="243">
        <f t="shared" si="19"/>
        <v>3800</v>
      </c>
      <c r="J65" s="243">
        <f t="shared" si="19"/>
        <v>3800</v>
      </c>
      <c r="K65" s="243">
        <f t="shared" si="19"/>
        <v>3800</v>
      </c>
      <c r="L65" s="243">
        <f t="shared" si="19"/>
        <v>3800</v>
      </c>
    </row>
    <row r="66" spans="1:12" s="4" customFormat="1" ht="96.75" customHeight="1">
      <c r="A66" s="3">
        <v>802</v>
      </c>
      <c r="B66" s="103" t="s">
        <v>24</v>
      </c>
      <c r="C66" s="20" t="s">
        <v>176</v>
      </c>
      <c r="D66" s="103" t="s">
        <v>24</v>
      </c>
      <c r="E66" s="30" t="s">
        <v>22</v>
      </c>
      <c r="F66" s="102" t="s">
        <v>211</v>
      </c>
      <c r="G66" s="231">
        <v>2900</v>
      </c>
      <c r="H66" s="231">
        <v>2551.6</v>
      </c>
      <c r="I66" s="230">
        <v>2700</v>
      </c>
      <c r="J66" s="230">
        <v>2700</v>
      </c>
      <c r="K66" s="230">
        <v>2700</v>
      </c>
      <c r="L66" s="230">
        <v>2700</v>
      </c>
    </row>
    <row r="67" spans="1:12" s="4" customFormat="1" ht="96.75" customHeight="1">
      <c r="A67" s="3">
        <v>802</v>
      </c>
      <c r="B67" s="103" t="s">
        <v>460</v>
      </c>
      <c r="C67" s="20" t="s">
        <v>461</v>
      </c>
      <c r="D67" s="103" t="s">
        <v>24</v>
      </c>
      <c r="E67" s="30" t="s">
        <v>22</v>
      </c>
      <c r="F67" s="102" t="s">
        <v>211</v>
      </c>
      <c r="G67" s="231">
        <v>1100</v>
      </c>
      <c r="H67" s="231">
        <v>1066.2</v>
      </c>
      <c r="I67" s="230">
        <v>1100</v>
      </c>
      <c r="J67" s="230">
        <v>1100</v>
      </c>
      <c r="K67" s="230">
        <v>1100</v>
      </c>
      <c r="L67" s="230">
        <v>1100</v>
      </c>
    </row>
    <row r="68" spans="1:12" s="4" customFormat="1" ht="111.75" customHeight="1">
      <c r="A68" s="3"/>
      <c r="B68" s="18" t="s">
        <v>38</v>
      </c>
      <c r="C68" s="26" t="s">
        <v>209</v>
      </c>
      <c r="D68" s="18" t="s">
        <v>38</v>
      </c>
      <c r="E68" s="14"/>
      <c r="F68" s="102" t="s">
        <v>211</v>
      </c>
      <c r="G68" s="239">
        <f>G69</f>
        <v>2862</v>
      </c>
      <c r="H68" s="239">
        <f t="shared" ref="H68:L68" si="20">H69</f>
        <v>7.9</v>
      </c>
      <c r="I68" s="239">
        <f t="shared" si="20"/>
        <v>2230.6999999999998</v>
      </c>
      <c r="J68" s="239">
        <v>11</v>
      </c>
      <c r="K68" s="239">
        <f t="shared" si="20"/>
        <v>7</v>
      </c>
      <c r="L68" s="239">
        <f t="shared" si="20"/>
        <v>0</v>
      </c>
    </row>
    <row r="69" spans="1:12" s="4" customFormat="1" ht="79.5" customHeight="1">
      <c r="A69" s="3">
        <v>802</v>
      </c>
      <c r="B69" s="278" t="s">
        <v>25</v>
      </c>
      <c r="C69" s="20" t="s">
        <v>177</v>
      </c>
      <c r="D69" s="278" t="s">
        <v>25</v>
      </c>
      <c r="E69" s="30" t="s">
        <v>22</v>
      </c>
      <c r="F69" s="102" t="s">
        <v>211</v>
      </c>
      <c r="G69" s="239">
        <v>2862</v>
      </c>
      <c r="H69" s="239">
        <v>7.9</v>
      </c>
      <c r="I69" s="239">
        <v>2230.6999999999998</v>
      </c>
      <c r="J69" s="239">
        <v>10.6</v>
      </c>
      <c r="K69" s="239">
        <v>7</v>
      </c>
      <c r="L69" s="239">
        <v>0</v>
      </c>
    </row>
    <row r="70" spans="1:12" s="4" customFormat="1" ht="92.25" customHeight="1">
      <c r="A70" s="3">
        <v>802</v>
      </c>
      <c r="B70" s="278" t="s">
        <v>282</v>
      </c>
      <c r="C70" s="20" t="s">
        <v>280</v>
      </c>
      <c r="D70" s="278" t="s">
        <v>282</v>
      </c>
      <c r="E70" s="30" t="s">
        <v>22</v>
      </c>
      <c r="F70" s="308" t="s">
        <v>211</v>
      </c>
      <c r="G70" s="233">
        <v>128</v>
      </c>
      <c r="H70" s="233">
        <v>93.4</v>
      </c>
      <c r="I70" s="309">
        <v>108</v>
      </c>
      <c r="J70" s="309">
        <v>88</v>
      </c>
      <c r="K70" s="309">
        <v>88</v>
      </c>
      <c r="L70" s="309">
        <v>88</v>
      </c>
    </row>
    <row r="71" spans="1:12" s="4" customFormat="1" ht="43.5" customHeight="1">
      <c r="A71" s="3"/>
      <c r="B71" s="222" t="s">
        <v>294</v>
      </c>
      <c r="C71" s="26" t="s">
        <v>295</v>
      </c>
      <c r="D71" s="18" t="s">
        <v>294</v>
      </c>
      <c r="E71" s="30"/>
      <c r="F71" s="102" t="s">
        <v>211</v>
      </c>
      <c r="G71" s="239">
        <f>G72</f>
        <v>1100</v>
      </c>
      <c r="H71" s="239">
        <f t="shared" ref="H71:L71" si="21">H72</f>
        <v>1233.5</v>
      </c>
      <c r="I71" s="239">
        <f t="shared" si="21"/>
        <v>1400</v>
      </c>
      <c r="J71" s="239">
        <f t="shared" si="21"/>
        <v>2600</v>
      </c>
      <c r="K71" s="239">
        <f t="shared" si="21"/>
        <v>2600</v>
      </c>
      <c r="L71" s="239">
        <f t="shared" si="21"/>
        <v>2600</v>
      </c>
    </row>
    <row r="72" spans="1:12" s="4" customFormat="1" ht="61.5" customHeight="1">
      <c r="A72" s="3">
        <v>802</v>
      </c>
      <c r="B72" s="104" t="s">
        <v>294</v>
      </c>
      <c r="C72" s="20" t="s">
        <v>293</v>
      </c>
      <c r="D72" s="104" t="s">
        <v>294</v>
      </c>
      <c r="E72" s="30" t="s">
        <v>22</v>
      </c>
      <c r="F72" s="102" t="s">
        <v>211</v>
      </c>
      <c r="G72" s="230">
        <v>1100</v>
      </c>
      <c r="H72" s="230">
        <v>1233.5</v>
      </c>
      <c r="I72" s="230">
        <v>1400</v>
      </c>
      <c r="J72" s="230">
        <v>2600</v>
      </c>
      <c r="K72" s="230">
        <v>2600</v>
      </c>
      <c r="L72" s="230">
        <v>2600</v>
      </c>
    </row>
    <row r="73" spans="1:12" s="4" customFormat="1" ht="61.5" customHeight="1" thickBot="1">
      <c r="A73" s="3">
        <v>802</v>
      </c>
      <c r="B73" s="178" t="s">
        <v>356</v>
      </c>
      <c r="C73" s="20" t="s">
        <v>357</v>
      </c>
      <c r="D73" s="178" t="s">
        <v>356</v>
      </c>
      <c r="E73" s="30" t="s">
        <v>22</v>
      </c>
      <c r="F73" s="102" t="s">
        <v>211</v>
      </c>
      <c r="G73" s="230">
        <v>0</v>
      </c>
      <c r="H73" s="230">
        <v>0</v>
      </c>
      <c r="I73" s="230">
        <v>7.3</v>
      </c>
      <c r="J73" s="230">
        <v>0</v>
      </c>
      <c r="K73" s="230">
        <v>0</v>
      </c>
      <c r="L73" s="230">
        <v>0</v>
      </c>
    </row>
    <row r="74" spans="1:12" s="4" customFormat="1" ht="55.5" customHeight="1" thickBot="1">
      <c r="A74" s="155"/>
      <c r="B74" s="77" t="s">
        <v>117</v>
      </c>
      <c r="C74" s="177" t="s">
        <v>178</v>
      </c>
      <c r="D74" s="100" t="s">
        <v>117</v>
      </c>
      <c r="E74" s="30"/>
      <c r="F74" s="102" t="s">
        <v>211</v>
      </c>
      <c r="G74" s="239">
        <f>G75+G76</f>
        <v>11190</v>
      </c>
      <c r="H74" s="239">
        <f t="shared" ref="H74:I74" si="22">H75+H76</f>
        <v>7818.3</v>
      </c>
      <c r="I74" s="239">
        <f t="shared" si="22"/>
        <v>10500</v>
      </c>
      <c r="J74" s="239">
        <f t="shared" ref="J74:L74" si="23">J75+J76</f>
        <v>8190</v>
      </c>
      <c r="K74" s="239">
        <f t="shared" si="23"/>
        <v>8190</v>
      </c>
      <c r="L74" s="239">
        <f t="shared" si="23"/>
        <v>8190</v>
      </c>
    </row>
    <row r="75" spans="1:12" s="4" customFormat="1" ht="45" customHeight="1" thickBot="1">
      <c r="A75" s="281">
        <v>48</v>
      </c>
      <c r="B75" s="110" t="s">
        <v>118</v>
      </c>
      <c r="C75" s="268" t="s">
        <v>179</v>
      </c>
      <c r="D75" s="112" t="s">
        <v>118</v>
      </c>
      <c r="E75" s="30" t="s">
        <v>119</v>
      </c>
      <c r="F75" s="102" t="s">
        <v>211</v>
      </c>
      <c r="G75" s="17">
        <v>11190</v>
      </c>
      <c r="H75" s="17">
        <v>7818.3</v>
      </c>
      <c r="I75" s="17">
        <v>10500</v>
      </c>
      <c r="J75" s="17">
        <v>8190</v>
      </c>
      <c r="K75" s="17">
        <v>8190</v>
      </c>
      <c r="L75" s="17">
        <v>8190</v>
      </c>
    </row>
    <row r="76" spans="1:12" s="4" customFormat="1" ht="48" customHeight="1" thickBot="1">
      <c r="A76" s="281">
        <v>182</v>
      </c>
      <c r="B76" s="280" t="s">
        <v>180</v>
      </c>
      <c r="C76" s="268" t="s">
        <v>290</v>
      </c>
      <c r="D76" s="279" t="s">
        <v>180</v>
      </c>
      <c r="E76" s="91" t="s">
        <v>109</v>
      </c>
      <c r="F76" s="102" t="s">
        <v>211</v>
      </c>
      <c r="G76" s="17">
        <v>0</v>
      </c>
      <c r="H76" s="17">
        <v>0</v>
      </c>
      <c r="I76" s="17">
        <v>0</v>
      </c>
      <c r="J76" s="17">
        <v>0</v>
      </c>
      <c r="K76" s="17">
        <v>0</v>
      </c>
      <c r="L76" s="17">
        <v>0</v>
      </c>
    </row>
    <row r="77" spans="1:12" s="4" customFormat="1" ht="55.5" customHeight="1">
      <c r="A77" s="3"/>
      <c r="B77" s="267" t="s">
        <v>4</v>
      </c>
      <c r="C77" s="79" t="s">
        <v>198</v>
      </c>
      <c r="D77" s="92" t="s">
        <v>4</v>
      </c>
      <c r="E77" s="16"/>
      <c r="F77" s="102" t="s">
        <v>211</v>
      </c>
      <c r="G77" s="239">
        <f t="shared" ref="G77:L77" si="24">G78+G82</f>
        <v>2557.1</v>
      </c>
      <c r="H77" s="239">
        <f t="shared" si="24"/>
        <v>2224.3000000000002</v>
      </c>
      <c r="I77" s="239">
        <f t="shared" si="24"/>
        <v>2723</v>
      </c>
      <c r="J77" s="239">
        <f t="shared" si="24"/>
        <v>1941</v>
      </c>
      <c r="K77" s="239">
        <f t="shared" si="24"/>
        <v>2011</v>
      </c>
      <c r="L77" s="239">
        <f t="shared" si="24"/>
        <v>2112</v>
      </c>
    </row>
    <row r="78" spans="1:12" s="4" customFormat="1" ht="36" customHeight="1">
      <c r="A78" s="3"/>
      <c r="B78" s="27" t="s">
        <v>5</v>
      </c>
      <c r="C78" s="26" t="s">
        <v>210</v>
      </c>
      <c r="D78" s="27" t="s">
        <v>5</v>
      </c>
      <c r="E78" s="16"/>
      <c r="F78" s="102" t="s">
        <v>211</v>
      </c>
      <c r="G78" s="243">
        <f>G79</f>
        <v>1723</v>
      </c>
      <c r="H78" s="243">
        <f t="shared" ref="H78:L78" si="25">H79</f>
        <v>1222.0999999999999</v>
      </c>
      <c r="I78" s="243">
        <f t="shared" si="25"/>
        <v>1692.9</v>
      </c>
      <c r="J78" s="243">
        <f t="shared" si="25"/>
        <v>1941</v>
      </c>
      <c r="K78" s="243">
        <f t="shared" si="25"/>
        <v>2011</v>
      </c>
      <c r="L78" s="243">
        <f t="shared" si="25"/>
        <v>2112</v>
      </c>
    </row>
    <row r="79" spans="1:12" s="4" customFormat="1" ht="43.5" customHeight="1">
      <c r="A79" s="3"/>
      <c r="B79" s="27" t="s">
        <v>26</v>
      </c>
      <c r="C79" s="26" t="s">
        <v>181</v>
      </c>
      <c r="D79" s="27" t="s">
        <v>26</v>
      </c>
      <c r="E79" s="16"/>
      <c r="F79" s="102" t="s">
        <v>211</v>
      </c>
      <c r="G79" s="243">
        <f t="shared" ref="G79:L79" si="26">SUM(G80:G81)</f>
        <v>1723</v>
      </c>
      <c r="H79" s="243">
        <f t="shared" si="26"/>
        <v>1222.0999999999999</v>
      </c>
      <c r="I79" s="243">
        <f t="shared" si="26"/>
        <v>1692.9</v>
      </c>
      <c r="J79" s="243">
        <f t="shared" si="26"/>
        <v>1941</v>
      </c>
      <c r="K79" s="243">
        <f t="shared" si="26"/>
        <v>2011</v>
      </c>
      <c r="L79" s="243">
        <f t="shared" si="26"/>
        <v>2112</v>
      </c>
    </row>
    <row r="80" spans="1:12" s="4" customFormat="1" ht="47.25" customHeight="1">
      <c r="A80" s="3">
        <v>802</v>
      </c>
      <c r="B80" s="108" t="s">
        <v>31</v>
      </c>
      <c r="C80" s="16" t="s">
        <v>181</v>
      </c>
      <c r="D80" s="108" t="s">
        <v>31</v>
      </c>
      <c r="E80" s="30" t="s">
        <v>22</v>
      </c>
      <c r="F80" s="102" t="s">
        <v>211</v>
      </c>
      <c r="G80" s="239">
        <v>662</v>
      </c>
      <c r="H80" s="239">
        <v>519</v>
      </c>
      <c r="I80" s="231">
        <v>679</v>
      </c>
      <c r="J80" s="231">
        <v>630</v>
      </c>
      <c r="K80" s="231">
        <v>600</v>
      </c>
      <c r="L80" s="231">
        <v>600</v>
      </c>
    </row>
    <row r="81" spans="1:12" s="4" customFormat="1" ht="47.25" customHeight="1">
      <c r="A81" s="3">
        <v>800</v>
      </c>
      <c r="B81" s="108" t="s">
        <v>31</v>
      </c>
      <c r="C81" s="16" t="s">
        <v>181</v>
      </c>
      <c r="D81" s="108" t="s">
        <v>31</v>
      </c>
      <c r="E81" s="13" t="s">
        <v>419</v>
      </c>
      <c r="F81" s="102" t="s">
        <v>211</v>
      </c>
      <c r="G81" s="239">
        <v>1061</v>
      </c>
      <c r="H81" s="239">
        <v>703.1</v>
      </c>
      <c r="I81" s="231">
        <v>1013.9</v>
      </c>
      <c r="J81" s="231">
        <v>1311</v>
      </c>
      <c r="K81" s="231">
        <v>1411</v>
      </c>
      <c r="L81" s="231">
        <v>1512</v>
      </c>
    </row>
    <row r="82" spans="1:12" s="4" customFormat="1" ht="37.15" customHeight="1">
      <c r="A82" s="3"/>
      <c r="B82" s="27" t="s">
        <v>6</v>
      </c>
      <c r="C82" s="26" t="s">
        <v>182</v>
      </c>
      <c r="D82" s="27" t="s">
        <v>6</v>
      </c>
      <c r="E82" s="13"/>
      <c r="F82" s="102" t="s">
        <v>211</v>
      </c>
      <c r="G82" s="243">
        <f>G83</f>
        <v>834.1</v>
      </c>
      <c r="H82" s="243">
        <f t="shared" ref="H82:L82" si="27">H83</f>
        <v>1002.2</v>
      </c>
      <c r="I82" s="243">
        <f t="shared" si="27"/>
        <v>1030.0999999999999</v>
      </c>
      <c r="J82" s="230">
        <f t="shared" si="27"/>
        <v>0</v>
      </c>
      <c r="K82" s="230">
        <f t="shared" si="27"/>
        <v>0</v>
      </c>
      <c r="L82" s="230">
        <f t="shared" si="27"/>
        <v>0</v>
      </c>
    </row>
    <row r="83" spans="1:12" s="4" customFormat="1" ht="43.15" customHeight="1">
      <c r="A83" s="3"/>
      <c r="B83" s="27" t="s">
        <v>27</v>
      </c>
      <c r="C83" s="26" t="s">
        <v>183</v>
      </c>
      <c r="D83" s="27" t="s">
        <v>27</v>
      </c>
      <c r="E83" s="13"/>
      <c r="F83" s="102" t="s">
        <v>211</v>
      </c>
      <c r="G83" s="243">
        <f>SUM(G84:G87)</f>
        <v>834.1</v>
      </c>
      <c r="H83" s="243">
        <f t="shared" ref="H83:L83" si="28">SUM(H84:H87)</f>
        <v>1002.2</v>
      </c>
      <c r="I83" s="243">
        <f t="shared" si="28"/>
        <v>1030.0999999999999</v>
      </c>
      <c r="J83" s="243">
        <f t="shared" si="28"/>
        <v>0</v>
      </c>
      <c r="K83" s="243">
        <f t="shared" si="28"/>
        <v>0</v>
      </c>
      <c r="L83" s="243">
        <f t="shared" si="28"/>
        <v>0</v>
      </c>
    </row>
    <row r="84" spans="1:12" s="4" customFormat="1" ht="43.15" customHeight="1">
      <c r="A84" s="3">
        <v>800</v>
      </c>
      <c r="B84" s="108" t="s">
        <v>27</v>
      </c>
      <c r="C84" s="15" t="s">
        <v>184</v>
      </c>
      <c r="D84" s="108" t="s">
        <v>27</v>
      </c>
      <c r="E84" s="13" t="s">
        <v>32</v>
      </c>
      <c r="F84" s="102" t="s">
        <v>211</v>
      </c>
      <c r="G84" s="231">
        <v>0</v>
      </c>
      <c r="H84" s="231">
        <v>30.6</v>
      </c>
      <c r="I84" s="231">
        <v>30.6</v>
      </c>
      <c r="J84" s="231">
        <v>0</v>
      </c>
      <c r="K84" s="231">
        <v>0</v>
      </c>
      <c r="L84" s="231">
        <v>0</v>
      </c>
    </row>
    <row r="85" spans="1:12" s="4" customFormat="1" ht="72.75" customHeight="1">
      <c r="A85" s="3">
        <v>804</v>
      </c>
      <c r="B85" s="108" t="s">
        <v>27</v>
      </c>
      <c r="C85" s="15" t="s">
        <v>184</v>
      </c>
      <c r="D85" s="108" t="s">
        <v>27</v>
      </c>
      <c r="E85" s="13" t="s">
        <v>28</v>
      </c>
      <c r="F85" s="102" t="s">
        <v>211</v>
      </c>
      <c r="G85" s="231">
        <v>0</v>
      </c>
      <c r="H85" s="231">
        <v>27.5</v>
      </c>
      <c r="I85" s="231">
        <v>27.5</v>
      </c>
      <c r="J85" s="231">
        <v>0</v>
      </c>
      <c r="K85" s="231">
        <v>0</v>
      </c>
      <c r="L85" s="231">
        <v>0</v>
      </c>
    </row>
    <row r="86" spans="1:12" s="4" customFormat="1" ht="60" customHeight="1">
      <c r="A86" s="3">
        <v>805</v>
      </c>
      <c r="B86" s="108" t="s">
        <v>7</v>
      </c>
      <c r="C86" s="15" t="s">
        <v>184</v>
      </c>
      <c r="D86" s="108" t="s">
        <v>7</v>
      </c>
      <c r="E86" s="13" t="s">
        <v>29</v>
      </c>
      <c r="F86" s="102" t="s">
        <v>211</v>
      </c>
      <c r="G86" s="231">
        <v>55.1</v>
      </c>
      <c r="H86" s="231">
        <v>68.099999999999994</v>
      </c>
      <c r="I86" s="231">
        <v>72</v>
      </c>
      <c r="J86" s="231">
        <v>0</v>
      </c>
      <c r="K86" s="231">
        <v>0</v>
      </c>
      <c r="L86" s="231">
        <v>0</v>
      </c>
    </row>
    <row r="87" spans="1:12" s="4" customFormat="1" ht="60" customHeight="1">
      <c r="A87" s="3">
        <v>846</v>
      </c>
      <c r="B87" s="108" t="s">
        <v>7</v>
      </c>
      <c r="C87" s="15" t="s">
        <v>184</v>
      </c>
      <c r="D87" s="108" t="s">
        <v>7</v>
      </c>
      <c r="E87" s="13" t="s">
        <v>475</v>
      </c>
      <c r="F87" s="102" t="s">
        <v>211</v>
      </c>
      <c r="G87" s="231">
        <v>779</v>
      </c>
      <c r="H87" s="231">
        <v>876</v>
      </c>
      <c r="I87" s="231">
        <v>900</v>
      </c>
      <c r="J87" s="231">
        <v>0</v>
      </c>
      <c r="K87" s="231">
        <v>0</v>
      </c>
      <c r="L87" s="231">
        <v>0</v>
      </c>
    </row>
    <row r="88" spans="1:12" s="4" customFormat="1" ht="49.5" customHeight="1">
      <c r="A88" s="3"/>
      <c r="B88" s="202" t="s">
        <v>403</v>
      </c>
      <c r="C88" s="13" t="s">
        <v>185</v>
      </c>
      <c r="D88" s="99" t="s">
        <v>8</v>
      </c>
      <c r="E88" s="16"/>
      <c r="F88" s="219" t="s">
        <v>211</v>
      </c>
      <c r="G88" s="233">
        <f>G89+G94</f>
        <v>33538</v>
      </c>
      <c r="H88" s="233">
        <f t="shared" ref="H88:L88" si="29">H89+H94</f>
        <v>20372.7</v>
      </c>
      <c r="I88" s="233">
        <f t="shared" si="29"/>
        <v>22523</v>
      </c>
      <c r="J88" s="233">
        <f t="shared" si="29"/>
        <v>13300</v>
      </c>
      <c r="K88" s="233">
        <f t="shared" si="29"/>
        <v>13300</v>
      </c>
      <c r="L88" s="233">
        <f t="shared" si="29"/>
        <v>13300</v>
      </c>
    </row>
    <row r="89" spans="1:12" s="4" customFormat="1" ht="102.75" customHeight="1">
      <c r="A89" s="3"/>
      <c r="B89" s="18" t="s">
        <v>37</v>
      </c>
      <c r="C89" s="36" t="s">
        <v>186</v>
      </c>
      <c r="D89" s="18" t="s">
        <v>37</v>
      </c>
      <c r="E89" s="16"/>
      <c r="F89" s="219" t="s">
        <v>211</v>
      </c>
      <c r="G89" s="233">
        <f>G91+G93</f>
        <v>6509</v>
      </c>
      <c r="H89" s="233">
        <f t="shared" ref="H89:L89" si="30">H91+H93</f>
        <v>522.69999999999993</v>
      </c>
      <c r="I89" s="233">
        <f>I91+I93</f>
        <v>523</v>
      </c>
      <c r="J89" s="233">
        <f t="shared" si="30"/>
        <v>2200</v>
      </c>
      <c r="K89" s="233">
        <f t="shared" si="30"/>
        <v>2200</v>
      </c>
      <c r="L89" s="233">
        <f t="shared" si="30"/>
        <v>2200</v>
      </c>
    </row>
    <row r="90" spans="1:12" s="4" customFormat="1" ht="144.6" customHeight="1">
      <c r="A90" s="3"/>
      <c r="B90" s="35" t="s">
        <v>35</v>
      </c>
      <c r="C90" s="34" t="s">
        <v>187</v>
      </c>
      <c r="D90" s="35" t="s">
        <v>35</v>
      </c>
      <c r="E90" s="16"/>
      <c r="F90" s="219" t="s">
        <v>211</v>
      </c>
      <c r="G90" s="233">
        <f>G91+G92</f>
        <v>6509</v>
      </c>
      <c r="H90" s="233">
        <f t="shared" ref="H90:L90" si="31">H91+H92</f>
        <v>522.69999999999993</v>
      </c>
      <c r="I90" s="233">
        <f t="shared" si="31"/>
        <v>523</v>
      </c>
      <c r="J90" s="233">
        <f t="shared" si="31"/>
        <v>2200</v>
      </c>
      <c r="K90" s="233">
        <f t="shared" si="31"/>
        <v>2200</v>
      </c>
      <c r="L90" s="233">
        <f t="shared" si="31"/>
        <v>2200</v>
      </c>
    </row>
    <row r="91" spans="1:12" s="4" customFormat="1" ht="111.75" customHeight="1">
      <c r="A91" s="3">
        <v>802</v>
      </c>
      <c r="B91" s="104" t="s">
        <v>33</v>
      </c>
      <c r="C91" s="23" t="s">
        <v>188</v>
      </c>
      <c r="D91" s="104" t="s">
        <v>33</v>
      </c>
      <c r="E91" s="30" t="s">
        <v>22</v>
      </c>
      <c r="F91" s="102" t="s">
        <v>211</v>
      </c>
      <c r="G91" s="231">
        <v>6455.2</v>
      </c>
      <c r="H91" s="231">
        <v>468.9</v>
      </c>
      <c r="I91" s="231">
        <v>470</v>
      </c>
      <c r="J91" s="231">
        <v>2200</v>
      </c>
      <c r="K91" s="231">
        <v>2200</v>
      </c>
      <c r="L91" s="231">
        <v>2200</v>
      </c>
    </row>
    <row r="92" spans="1:12" s="4" customFormat="1" ht="112.5" customHeight="1">
      <c r="A92" s="3"/>
      <c r="B92" s="29" t="s">
        <v>36</v>
      </c>
      <c r="C92" s="174" t="s">
        <v>189</v>
      </c>
      <c r="D92" s="29" t="s">
        <v>36</v>
      </c>
      <c r="E92" s="12"/>
      <c r="F92" s="102" t="s">
        <v>211</v>
      </c>
      <c r="G92" s="243">
        <f>G93</f>
        <v>53.8</v>
      </c>
      <c r="H92" s="243">
        <f>H93</f>
        <v>53.8</v>
      </c>
      <c r="I92" s="243">
        <f t="shared" ref="I92:L92" si="32">I93</f>
        <v>53</v>
      </c>
      <c r="J92" s="243">
        <f t="shared" si="32"/>
        <v>0</v>
      </c>
      <c r="K92" s="243">
        <f t="shared" si="32"/>
        <v>0</v>
      </c>
      <c r="L92" s="243">
        <f t="shared" si="32"/>
        <v>0</v>
      </c>
    </row>
    <row r="93" spans="1:12" s="4" customFormat="1" ht="111.75" customHeight="1">
      <c r="A93" s="3">
        <v>802</v>
      </c>
      <c r="B93" s="105" t="s">
        <v>34</v>
      </c>
      <c r="C93" s="173" t="s">
        <v>190</v>
      </c>
      <c r="D93" s="105" t="s">
        <v>34</v>
      </c>
      <c r="E93" s="30" t="s">
        <v>22</v>
      </c>
      <c r="F93" s="102" t="s">
        <v>211</v>
      </c>
      <c r="G93" s="243">
        <v>53.8</v>
      </c>
      <c r="H93" s="243">
        <v>53.8</v>
      </c>
      <c r="I93" s="243">
        <v>53</v>
      </c>
      <c r="J93" s="243">
        <v>0</v>
      </c>
      <c r="K93" s="243">
        <v>0</v>
      </c>
      <c r="L93" s="243">
        <v>0</v>
      </c>
    </row>
    <row r="94" spans="1:12" s="4" customFormat="1" ht="40.5" customHeight="1">
      <c r="A94" s="3"/>
      <c r="B94" s="19" t="s">
        <v>46</v>
      </c>
      <c r="C94" s="21" t="s">
        <v>191</v>
      </c>
      <c r="D94" s="18" t="s">
        <v>46</v>
      </c>
      <c r="E94" s="13"/>
      <c r="F94" s="219" t="s">
        <v>211</v>
      </c>
      <c r="G94" s="233">
        <f>G95+G96+G98+G97</f>
        <v>27029</v>
      </c>
      <c r="H94" s="233">
        <f>H95+H96+H98+H97</f>
        <v>19850</v>
      </c>
      <c r="I94" s="233">
        <f>I95+I96+I98+I97</f>
        <v>22000</v>
      </c>
      <c r="J94" s="233">
        <f t="shared" ref="J94:L94" si="33">J95+J96+J98+J97</f>
        <v>11100</v>
      </c>
      <c r="K94" s="233">
        <f t="shared" si="33"/>
        <v>11100</v>
      </c>
      <c r="L94" s="233">
        <f t="shared" si="33"/>
        <v>11100</v>
      </c>
    </row>
    <row r="95" spans="1:12" s="4" customFormat="1" ht="72.75" customHeight="1">
      <c r="A95" s="3">
        <v>802</v>
      </c>
      <c r="B95" s="104" t="s">
        <v>195</v>
      </c>
      <c r="C95" s="15" t="s">
        <v>192</v>
      </c>
      <c r="D95" s="104" t="s">
        <v>195</v>
      </c>
      <c r="E95" s="30" t="s">
        <v>22</v>
      </c>
      <c r="F95" s="102" t="s">
        <v>211</v>
      </c>
      <c r="G95" s="231">
        <v>12529</v>
      </c>
      <c r="H95" s="231">
        <v>11191.6</v>
      </c>
      <c r="I95" s="231">
        <v>11100</v>
      </c>
      <c r="J95" s="231">
        <v>4600</v>
      </c>
      <c r="K95" s="231">
        <v>4600</v>
      </c>
      <c r="L95" s="231">
        <v>4600</v>
      </c>
    </row>
    <row r="96" spans="1:12" s="4" customFormat="1" ht="78.75" customHeight="1">
      <c r="A96" s="3">
        <v>802</v>
      </c>
      <c r="B96" s="306" t="s">
        <v>505</v>
      </c>
      <c r="C96" s="147" t="s">
        <v>193</v>
      </c>
      <c r="D96" s="104" t="s">
        <v>281</v>
      </c>
      <c r="E96" s="30" t="s">
        <v>22</v>
      </c>
      <c r="F96" s="102" t="s">
        <v>211</v>
      </c>
      <c r="G96" s="231">
        <v>3000</v>
      </c>
      <c r="H96" s="231">
        <v>404</v>
      </c>
      <c r="I96" s="231">
        <v>400</v>
      </c>
      <c r="J96" s="231">
        <v>0</v>
      </c>
      <c r="K96" s="231">
        <v>0</v>
      </c>
      <c r="L96" s="231">
        <v>0</v>
      </c>
    </row>
    <row r="97" spans="1:12" s="4" customFormat="1" ht="69" customHeight="1">
      <c r="A97" s="3">
        <v>837</v>
      </c>
      <c r="B97" s="305" t="s">
        <v>196</v>
      </c>
      <c r="C97" s="15" t="s">
        <v>296</v>
      </c>
      <c r="D97" s="305" t="s">
        <v>196</v>
      </c>
      <c r="E97" s="30" t="s">
        <v>476</v>
      </c>
      <c r="F97" s="102" t="s">
        <v>211</v>
      </c>
      <c r="G97" s="231">
        <v>0</v>
      </c>
      <c r="H97" s="231">
        <v>0</v>
      </c>
      <c r="I97" s="231">
        <v>0</v>
      </c>
      <c r="J97" s="231">
        <v>0</v>
      </c>
      <c r="K97" s="231">
        <v>0</v>
      </c>
      <c r="L97" s="231">
        <v>0</v>
      </c>
    </row>
    <row r="98" spans="1:12" s="4" customFormat="1" ht="90.75" customHeight="1">
      <c r="A98" s="3"/>
      <c r="B98" s="18" t="s">
        <v>47</v>
      </c>
      <c r="C98" s="26" t="s">
        <v>194</v>
      </c>
      <c r="D98" s="18" t="s">
        <v>47</v>
      </c>
      <c r="E98" s="12"/>
      <c r="F98" s="219" t="s">
        <v>211</v>
      </c>
      <c r="G98" s="233">
        <f>G99</f>
        <v>11500</v>
      </c>
      <c r="H98" s="233">
        <f t="shared" ref="H98:L98" si="34">H99</f>
        <v>8254.4</v>
      </c>
      <c r="I98" s="233">
        <f t="shared" si="34"/>
        <v>10500</v>
      </c>
      <c r="J98" s="233">
        <f t="shared" si="34"/>
        <v>6500</v>
      </c>
      <c r="K98" s="233">
        <f t="shared" si="34"/>
        <v>6500</v>
      </c>
      <c r="L98" s="233">
        <f t="shared" si="34"/>
        <v>6500</v>
      </c>
    </row>
    <row r="99" spans="1:12" s="4" customFormat="1" ht="123.75" customHeight="1">
      <c r="A99" s="3">
        <v>802</v>
      </c>
      <c r="B99" s="104" t="s">
        <v>291</v>
      </c>
      <c r="C99" s="147" t="s">
        <v>292</v>
      </c>
      <c r="D99" s="204" t="s">
        <v>291</v>
      </c>
      <c r="E99" s="30" t="s">
        <v>22</v>
      </c>
      <c r="F99" s="102" t="s">
        <v>211</v>
      </c>
      <c r="G99" s="231">
        <v>11500</v>
      </c>
      <c r="H99" s="231">
        <v>8254.4</v>
      </c>
      <c r="I99" s="231">
        <v>10500</v>
      </c>
      <c r="J99" s="231">
        <v>6500</v>
      </c>
      <c r="K99" s="231">
        <v>6500</v>
      </c>
      <c r="L99" s="231">
        <v>6500</v>
      </c>
    </row>
    <row r="100" spans="1:12" s="4" customFormat="1" ht="40.9" customHeight="1">
      <c r="A100" s="3"/>
      <c r="B100" s="299" t="s">
        <v>9</v>
      </c>
      <c r="C100" s="26" t="s">
        <v>197</v>
      </c>
      <c r="D100" s="92" t="s">
        <v>9</v>
      </c>
      <c r="E100" s="16"/>
      <c r="F100" s="102" t="s">
        <v>211</v>
      </c>
      <c r="G100" s="239">
        <f t="shared" ref="G100:L100" si="35">G101+G150+G153+G162</f>
        <v>6013.2</v>
      </c>
      <c r="H100" s="239">
        <f t="shared" si="35"/>
        <v>4084.8</v>
      </c>
      <c r="I100" s="239">
        <f t="shared" si="35"/>
        <v>5000</v>
      </c>
      <c r="J100" s="239">
        <f t="shared" si="35"/>
        <v>2200</v>
      </c>
      <c r="K100" s="239">
        <f t="shared" si="35"/>
        <v>2300</v>
      </c>
      <c r="L100" s="239">
        <f t="shared" si="35"/>
        <v>2400</v>
      </c>
    </row>
    <row r="101" spans="1:12" s="4" customFormat="1" ht="77.25" customHeight="1">
      <c r="A101" s="3"/>
      <c r="B101" s="157" t="s">
        <v>423</v>
      </c>
      <c r="C101" s="148"/>
      <c r="D101" s="153" t="s">
        <v>297</v>
      </c>
      <c r="E101" s="148"/>
      <c r="F101" s="148"/>
      <c r="G101" s="262">
        <f>G102+G104+G111+G116+G119+G121+G128+G138+G148+G125</f>
        <v>268</v>
      </c>
      <c r="H101" s="262">
        <f>H102+H104+H111+H116+H119+H121+H128+H138+H148+H125</f>
        <v>235.2</v>
      </c>
      <c r="I101" s="307">
        <f t="shared" ref="I101:L101" si="36">I102+I104+I111+I116+I119+I121+I128+I138+I148</f>
        <v>264.40000000000003</v>
      </c>
      <c r="J101" s="307">
        <f t="shared" si="36"/>
        <v>208.7</v>
      </c>
      <c r="K101" s="307">
        <f t="shared" si="36"/>
        <v>103</v>
      </c>
      <c r="L101" s="307">
        <f t="shared" si="36"/>
        <v>113.2</v>
      </c>
    </row>
    <row r="102" spans="1:12" s="4" customFormat="1" ht="48" customHeight="1">
      <c r="A102" s="3"/>
      <c r="B102" s="181" t="s">
        <v>359</v>
      </c>
      <c r="C102" s="148"/>
      <c r="D102" s="181" t="s">
        <v>359</v>
      </c>
      <c r="E102" s="148"/>
      <c r="F102" s="148"/>
      <c r="G102" s="244">
        <f t="shared" ref="G102:L102" si="37">G103</f>
        <v>2.7</v>
      </c>
      <c r="H102" s="244">
        <f t="shared" si="37"/>
        <v>2.7</v>
      </c>
      <c r="I102" s="244">
        <f t="shared" si="37"/>
        <v>2.7</v>
      </c>
      <c r="J102" s="244">
        <f t="shared" si="37"/>
        <v>2.7</v>
      </c>
      <c r="K102" s="244">
        <f t="shared" si="37"/>
        <v>0</v>
      </c>
      <c r="L102" s="244">
        <f t="shared" si="37"/>
        <v>2.7</v>
      </c>
    </row>
    <row r="103" spans="1:12" s="4" customFormat="1" ht="153" customHeight="1">
      <c r="A103" s="16">
        <v>920</v>
      </c>
      <c r="B103" s="156" t="s">
        <v>298</v>
      </c>
      <c r="C103" s="149" t="s">
        <v>300</v>
      </c>
      <c r="D103" s="156" t="s">
        <v>298</v>
      </c>
      <c r="E103" s="183" t="s">
        <v>299</v>
      </c>
      <c r="F103" s="102" t="s">
        <v>211</v>
      </c>
      <c r="G103" s="230">
        <v>2.7</v>
      </c>
      <c r="H103" s="230">
        <v>2.7</v>
      </c>
      <c r="I103" s="230">
        <v>2.7</v>
      </c>
      <c r="J103" s="230">
        <v>2.7</v>
      </c>
      <c r="K103" s="230">
        <v>0</v>
      </c>
      <c r="L103" s="230">
        <v>2.7</v>
      </c>
    </row>
    <row r="104" spans="1:12" s="4" customFormat="1" ht="95.25" customHeight="1">
      <c r="A104" s="3"/>
      <c r="B104" s="181" t="s">
        <v>360</v>
      </c>
      <c r="C104" s="151"/>
      <c r="D104" s="181" t="s">
        <v>360</v>
      </c>
      <c r="E104" s="179"/>
      <c r="F104" s="102" t="s">
        <v>211</v>
      </c>
      <c r="G104" s="263">
        <f>G105+G106+G107+G108+G109+G110</f>
        <v>15</v>
      </c>
      <c r="H104" s="263">
        <f>H105+H106+H107+H108+H109+H110</f>
        <v>10</v>
      </c>
      <c r="I104" s="263">
        <f t="shared" ref="I104:L104" si="38">I105+I106+I107+I108+I109+I110</f>
        <v>15</v>
      </c>
      <c r="J104" s="263">
        <f t="shared" si="38"/>
        <v>12</v>
      </c>
      <c r="K104" s="263">
        <f t="shared" si="38"/>
        <v>5</v>
      </c>
      <c r="L104" s="263">
        <f t="shared" si="38"/>
        <v>5</v>
      </c>
    </row>
    <row r="105" spans="1:12" s="4" customFormat="1" ht="95.25" customHeight="1">
      <c r="A105" s="16">
        <v>920</v>
      </c>
      <c r="B105" s="283" t="s">
        <v>301</v>
      </c>
      <c r="C105" s="180" t="s">
        <v>361</v>
      </c>
      <c r="D105" s="282" t="s">
        <v>301</v>
      </c>
      <c r="E105" s="183" t="s">
        <v>299</v>
      </c>
      <c r="F105" s="102" t="s">
        <v>211</v>
      </c>
      <c r="G105" s="230">
        <v>0</v>
      </c>
      <c r="H105" s="230">
        <v>0</v>
      </c>
      <c r="I105" s="230">
        <v>0</v>
      </c>
      <c r="J105" s="230">
        <v>0</v>
      </c>
      <c r="K105" s="230">
        <v>0</v>
      </c>
      <c r="L105" s="230">
        <v>0</v>
      </c>
    </row>
    <row r="106" spans="1:12" s="4" customFormat="1" ht="109.5" customHeight="1">
      <c r="A106" s="16">
        <v>920</v>
      </c>
      <c r="B106" s="283" t="s">
        <v>302</v>
      </c>
      <c r="C106" s="180" t="s">
        <v>363</v>
      </c>
      <c r="D106" s="282" t="s">
        <v>302</v>
      </c>
      <c r="E106" s="183" t="s">
        <v>299</v>
      </c>
      <c r="F106" s="102" t="s">
        <v>211</v>
      </c>
      <c r="G106" s="245">
        <v>0</v>
      </c>
      <c r="H106" s="245">
        <v>0</v>
      </c>
      <c r="I106" s="245">
        <v>0</v>
      </c>
      <c r="J106" s="245">
        <v>0</v>
      </c>
      <c r="K106" s="245">
        <v>0</v>
      </c>
      <c r="L106" s="245">
        <v>0</v>
      </c>
    </row>
    <row r="107" spans="1:12" s="4" customFormat="1" ht="109.5" customHeight="1">
      <c r="A107" s="16">
        <v>920</v>
      </c>
      <c r="B107" s="283" t="s">
        <v>301</v>
      </c>
      <c r="C107" s="188" t="s">
        <v>364</v>
      </c>
      <c r="D107" s="282" t="s">
        <v>301</v>
      </c>
      <c r="E107" s="183" t="s">
        <v>299</v>
      </c>
      <c r="F107" s="102" t="s">
        <v>211</v>
      </c>
      <c r="G107" s="245">
        <v>0</v>
      </c>
      <c r="H107" s="245">
        <v>0.5</v>
      </c>
      <c r="I107" s="245">
        <v>0.5</v>
      </c>
      <c r="J107" s="245">
        <v>0</v>
      </c>
      <c r="K107" s="245">
        <v>0</v>
      </c>
      <c r="L107" s="245">
        <v>0</v>
      </c>
    </row>
    <row r="108" spans="1:12" s="4" customFormat="1" ht="105" customHeight="1">
      <c r="A108" s="16">
        <v>962</v>
      </c>
      <c r="B108" s="283" t="s">
        <v>401</v>
      </c>
      <c r="C108" s="188" t="s">
        <v>361</v>
      </c>
      <c r="D108" s="283" t="s">
        <v>401</v>
      </c>
      <c r="E108" s="183" t="s">
        <v>303</v>
      </c>
      <c r="F108" s="102" t="s">
        <v>211</v>
      </c>
      <c r="G108" s="245">
        <v>5</v>
      </c>
      <c r="H108" s="245">
        <v>2</v>
      </c>
      <c r="I108" s="245">
        <v>2</v>
      </c>
      <c r="J108" s="245">
        <v>2</v>
      </c>
      <c r="K108" s="245">
        <v>0</v>
      </c>
      <c r="L108" s="245">
        <v>0</v>
      </c>
    </row>
    <row r="109" spans="1:12" s="4" customFormat="1" ht="121.5" customHeight="1">
      <c r="A109" s="16">
        <v>962</v>
      </c>
      <c r="B109" s="283" t="s">
        <v>301</v>
      </c>
      <c r="C109" s="188" t="s">
        <v>362</v>
      </c>
      <c r="D109" s="282" t="s">
        <v>301</v>
      </c>
      <c r="E109" s="189" t="s">
        <v>303</v>
      </c>
      <c r="F109" s="185"/>
      <c r="G109" s="245">
        <v>0</v>
      </c>
      <c r="H109" s="245">
        <v>0</v>
      </c>
      <c r="I109" s="245">
        <v>0</v>
      </c>
      <c r="J109" s="245">
        <v>0</v>
      </c>
      <c r="K109" s="245">
        <v>0</v>
      </c>
      <c r="L109" s="245">
        <v>0</v>
      </c>
    </row>
    <row r="110" spans="1:12" s="4" customFormat="1" ht="117.75" customHeight="1">
      <c r="A110" s="16">
        <v>962</v>
      </c>
      <c r="B110" s="283" t="s">
        <v>302</v>
      </c>
      <c r="C110" s="188" t="s">
        <v>363</v>
      </c>
      <c r="D110" s="282" t="s">
        <v>302</v>
      </c>
      <c r="E110" s="189" t="s">
        <v>303</v>
      </c>
      <c r="F110" s="185"/>
      <c r="G110" s="245">
        <v>10</v>
      </c>
      <c r="H110" s="245">
        <v>7.5</v>
      </c>
      <c r="I110" s="245">
        <v>12.5</v>
      </c>
      <c r="J110" s="245">
        <v>10</v>
      </c>
      <c r="K110" s="245">
        <v>5</v>
      </c>
      <c r="L110" s="245">
        <v>5</v>
      </c>
    </row>
    <row r="111" spans="1:12" s="4" customFormat="1" ht="79.5" customHeight="1">
      <c r="A111" s="155"/>
      <c r="B111" s="190" t="s">
        <v>365</v>
      </c>
      <c r="C111" s="186" t="s">
        <v>358</v>
      </c>
      <c r="D111" s="190" t="s">
        <v>365</v>
      </c>
      <c r="E111" s="187"/>
      <c r="F111" s="148"/>
      <c r="G111" s="264">
        <f>G112+G113+G114+G115</f>
        <v>84.6</v>
      </c>
      <c r="H111" s="264">
        <f>H112+H113+H114+H115</f>
        <v>34.900000000000006</v>
      </c>
      <c r="I111" s="264">
        <f t="shared" ref="I111:L111" si="39">I112+I113+I114+I115</f>
        <v>51.900000000000006</v>
      </c>
      <c r="J111" s="264">
        <f t="shared" si="39"/>
        <v>65.5</v>
      </c>
      <c r="K111" s="264">
        <f t="shared" si="39"/>
        <v>64</v>
      </c>
      <c r="L111" s="264">
        <f t="shared" si="39"/>
        <v>65.5</v>
      </c>
    </row>
    <row r="112" spans="1:12" s="4" customFormat="1" ht="72" customHeight="1">
      <c r="A112" s="154">
        <v>920</v>
      </c>
      <c r="B112" s="284" t="s">
        <v>304</v>
      </c>
      <c r="C112" s="150" t="s">
        <v>306</v>
      </c>
      <c r="D112" s="284" t="s">
        <v>304</v>
      </c>
      <c r="E112" s="152" t="s">
        <v>299</v>
      </c>
      <c r="F112" s="102" t="s">
        <v>211</v>
      </c>
      <c r="G112" s="246">
        <v>0</v>
      </c>
      <c r="H112" s="246">
        <v>0.5</v>
      </c>
      <c r="I112" s="246">
        <v>0.5</v>
      </c>
      <c r="J112" s="246">
        <v>0</v>
      </c>
      <c r="K112" s="246">
        <v>0</v>
      </c>
      <c r="L112" s="246">
        <v>0</v>
      </c>
    </row>
    <row r="113" spans="1:12" s="4" customFormat="1" ht="94.5" customHeight="1">
      <c r="A113" s="154">
        <v>962</v>
      </c>
      <c r="B113" s="284" t="s">
        <v>366</v>
      </c>
      <c r="C113" s="150" t="s">
        <v>367</v>
      </c>
      <c r="D113" s="284" t="s">
        <v>366</v>
      </c>
      <c r="E113" s="152" t="s">
        <v>303</v>
      </c>
      <c r="F113" s="102" t="s">
        <v>211</v>
      </c>
      <c r="G113" s="246">
        <v>0</v>
      </c>
      <c r="H113" s="246">
        <v>0.3</v>
      </c>
      <c r="I113" s="246">
        <v>0.3</v>
      </c>
      <c r="J113" s="246">
        <v>0</v>
      </c>
      <c r="K113" s="246">
        <v>0</v>
      </c>
      <c r="L113" s="246">
        <v>0</v>
      </c>
    </row>
    <row r="114" spans="1:12" s="4" customFormat="1" ht="81.75" customHeight="1">
      <c r="A114" s="3">
        <v>962</v>
      </c>
      <c r="B114" s="284" t="s">
        <v>304</v>
      </c>
      <c r="C114" s="150" t="s">
        <v>368</v>
      </c>
      <c r="D114" s="284" t="s">
        <v>304</v>
      </c>
      <c r="E114" s="158" t="s">
        <v>303</v>
      </c>
      <c r="F114" s="102" t="s">
        <v>211</v>
      </c>
      <c r="G114" s="246">
        <v>10</v>
      </c>
      <c r="H114" s="246">
        <v>9</v>
      </c>
      <c r="I114" s="246">
        <v>11</v>
      </c>
      <c r="J114" s="246">
        <v>10.5</v>
      </c>
      <c r="K114" s="246">
        <v>10.5</v>
      </c>
      <c r="L114" s="246">
        <v>10.5</v>
      </c>
    </row>
    <row r="115" spans="1:12" s="4" customFormat="1" ht="83.25" customHeight="1">
      <c r="A115" s="3">
        <v>802</v>
      </c>
      <c r="B115" s="284" t="s">
        <v>305</v>
      </c>
      <c r="C115" s="150" t="s">
        <v>307</v>
      </c>
      <c r="D115" s="284" t="s">
        <v>305</v>
      </c>
      <c r="E115" s="50" t="s">
        <v>308</v>
      </c>
      <c r="F115" s="102" t="s">
        <v>211</v>
      </c>
      <c r="G115" s="246">
        <v>74.599999999999994</v>
      </c>
      <c r="H115" s="246">
        <v>25.1</v>
      </c>
      <c r="I115" s="246">
        <v>40.1</v>
      </c>
      <c r="J115" s="246">
        <v>55</v>
      </c>
      <c r="K115" s="246">
        <v>53.5</v>
      </c>
      <c r="L115" s="246">
        <v>55</v>
      </c>
    </row>
    <row r="116" spans="1:12" s="4" customFormat="1" ht="72" customHeight="1">
      <c r="A116" s="155"/>
      <c r="B116" s="182" t="s">
        <v>369</v>
      </c>
      <c r="C116" s="148"/>
      <c r="D116" s="182" t="s">
        <v>369</v>
      </c>
      <c r="E116" s="148"/>
      <c r="F116" s="148"/>
      <c r="G116" s="248">
        <f>G117+G118</f>
        <v>40</v>
      </c>
      <c r="H116" s="248">
        <f>H117+H118</f>
        <v>55</v>
      </c>
      <c r="I116" s="248">
        <f t="shared" ref="I116:L116" si="40">I117+I118</f>
        <v>55</v>
      </c>
      <c r="J116" s="248">
        <f t="shared" si="40"/>
        <v>30</v>
      </c>
      <c r="K116" s="248">
        <f t="shared" si="40"/>
        <v>20</v>
      </c>
      <c r="L116" s="248">
        <f t="shared" si="40"/>
        <v>20</v>
      </c>
    </row>
    <row r="117" spans="1:12" s="4" customFormat="1" ht="96" customHeight="1">
      <c r="A117" s="3">
        <v>962</v>
      </c>
      <c r="B117" s="285" t="s">
        <v>330</v>
      </c>
      <c r="C117" s="192" t="s">
        <v>370</v>
      </c>
      <c r="D117" s="285" t="s">
        <v>330</v>
      </c>
      <c r="E117" s="158" t="s">
        <v>303</v>
      </c>
      <c r="F117" s="102" t="s">
        <v>211</v>
      </c>
      <c r="G117" s="247">
        <v>0</v>
      </c>
      <c r="H117" s="247">
        <v>5</v>
      </c>
      <c r="I117" s="247">
        <v>5</v>
      </c>
      <c r="J117" s="247">
        <v>0</v>
      </c>
      <c r="K117" s="247">
        <v>0</v>
      </c>
      <c r="L117" s="247">
        <v>0</v>
      </c>
    </row>
    <row r="118" spans="1:12" s="4" customFormat="1" ht="85.5" customHeight="1">
      <c r="A118" s="3">
        <v>802</v>
      </c>
      <c r="B118" s="285" t="s">
        <v>331</v>
      </c>
      <c r="C118" s="192" t="s">
        <v>371</v>
      </c>
      <c r="D118" s="285" t="s">
        <v>331</v>
      </c>
      <c r="E118" s="50" t="s">
        <v>308</v>
      </c>
      <c r="F118" s="102" t="s">
        <v>211</v>
      </c>
      <c r="G118" s="230">
        <v>40</v>
      </c>
      <c r="H118" s="230">
        <v>50</v>
      </c>
      <c r="I118" s="230">
        <v>50</v>
      </c>
      <c r="J118" s="230">
        <v>30</v>
      </c>
      <c r="K118" s="230">
        <v>20</v>
      </c>
      <c r="L118" s="233">
        <v>20</v>
      </c>
    </row>
    <row r="119" spans="1:12" s="4" customFormat="1" ht="85.5" customHeight="1">
      <c r="A119" s="3"/>
      <c r="B119" s="209" t="s">
        <v>372</v>
      </c>
      <c r="C119" s="269"/>
      <c r="D119" s="209" t="s">
        <v>372</v>
      </c>
      <c r="E119" s="191"/>
      <c r="F119" s="185" t="s">
        <v>211</v>
      </c>
      <c r="G119" s="245">
        <f>G120</f>
        <v>0</v>
      </c>
      <c r="H119" s="245">
        <f>H120</f>
        <v>4.0999999999999996</v>
      </c>
      <c r="I119" s="245">
        <f t="shared" ref="I119:L119" si="41">I120</f>
        <v>4</v>
      </c>
      <c r="J119" s="245">
        <v>4</v>
      </c>
      <c r="K119" s="245">
        <f t="shared" si="41"/>
        <v>0</v>
      </c>
      <c r="L119" s="245">
        <f t="shared" si="41"/>
        <v>0</v>
      </c>
    </row>
    <row r="120" spans="1:12" s="4" customFormat="1" ht="106.5" customHeight="1">
      <c r="A120" s="3">
        <v>962</v>
      </c>
      <c r="B120" s="286" t="s">
        <v>373</v>
      </c>
      <c r="C120" s="184" t="s">
        <v>374</v>
      </c>
      <c r="D120" s="286" t="s">
        <v>373</v>
      </c>
      <c r="E120" s="158" t="s">
        <v>303</v>
      </c>
      <c r="F120" s="185" t="s">
        <v>211</v>
      </c>
      <c r="G120" s="245">
        <v>0</v>
      </c>
      <c r="H120" s="245">
        <v>4.0999999999999996</v>
      </c>
      <c r="I120" s="245">
        <v>4</v>
      </c>
      <c r="J120" s="245">
        <v>4</v>
      </c>
      <c r="K120" s="245">
        <v>0</v>
      </c>
      <c r="L120" s="253">
        <v>0</v>
      </c>
    </row>
    <row r="121" spans="1:12" s="4" customFormat="1" ht="86.25" customHeight="1">
      <c r="A121" s="3"/>
      <c r="B121" s="181" t="s">
        <v>375</v>
      </c>
      <c r="C121" s="193" t="s">
        <v>377</v>
      </c>
      <c r="D121" s="200" t="s">
        <v>375</v>
      </c>
      <c r="E121" s="249"/>
      <c r="F121" s="148"/>
      <c r="G121" s="244">
        <f>G123+G124+G122</f>
        <v>0</v>
      </c>
      <c r="H121" s="244">
        <f t="shared" ref="H121:L121" si="42">H123+H124+H122</f>
        <v>-0.50000000000000011</v>
      </c>
      <c r="I121" s="244">
        <v>1</v>
      </c>
      <c r="J121" s="244">
        <f t="shared" si="42"/>
        <v>0</v>
      </c>
      <c r="K121" s="244">
        <f t="shared" si="42"/>
        <v>0</v>
      </c>
      <c r="L121" s="244">
        <f t="shared" si="42"/>
        <v>0</v>
      </c>
    </row>
    <row r="122" spans="1:12" s="4" customFormat="1" ht="160.5" customHeight="1">
      <c r="A122" s="3">
        <v>962</v>
      </c>
      <c r="B122" s="250" t="s">
        <v>463</v>
      </c>
      <c r="C122" s="159" t="s">
        <v>462</v>
      </c>
      <c r="D122" s="250" t="s">
        <v>498</v>
      </c>
      <c r="E122" s="196" t="s">
        <v>303</v>
      </c>
      <c r="F122" s="102" t="s">
        <v>211</v>
      </c>
      <c r="G122" s="251">
        <v>0</v>
      </c>
      <c r="H122" s="251">
        <v>0.6</v>
      </c>
      <c r="I122" s="251">
        <v>0.6</v>
      </c>
      <c r="J122" s="251">
        <v>0</v>
      </c>
      <c r="K122" s="251">
        <v>0</v>
      </c>
      <c r="L122" s="251">
        <v>0</v>
      </c>
    </row>
    <row r="123" spans="1:12" s="4" customFormat="1" ht="82.9" customHeight="1">
      <c r="A123" s="3">
        <v>962</v>
      </c>
      <c r="B123" s="156" t="s">
        <v>309</v>
      </c>
      <c r="C123" s="159" t="s">
        <v>310</v>
      </c>
      <c r="D123" s="156" t="s">
        <v>309</v>
      </c>
      <c r="E123" s="158" t="s">
        <v>303</v>
      </c>
      <c r="F123" s="102" t="s">
        <v>211</v>
      </c>
      <c r="G123" s="239">
        <v>0</v>
      </c>
      <c r="H123" s="233">
        <v>0.9</v>
      </c>
      <c r="I123" s="233">
        <v>0.9</v>
      </c>
      <c r="J123" s="233">
        <v>0</v>
      </c>
      <c r="K123" s="233">
        <v>0</v>
      </c>
      <c r="L123" s="233">
        <v>0</v>
      </c>
    </row>
    <row r="124" spans="1:12" s="4" customFormat="1" ht="82.9" customHeight="1">
      <c r="A124" s="3">
        <v>962</v>
      </c>
      <c r="B124" s="156" t="s">
        <v>309</v>
      </c>
      <c r="C124" s="159" t="s">
        <v>376</v>
      </c>
      <c r="D124" s="156" t="s">
        <v>309</v>
      </c>
      <c r="E124" s="158" t="s">
        <v>303</v>
      </c>
      <c r="F124" s="102" t="s">
        <v>211</v>
      </c>
      <c r="G124" s="239">
        <v>0</v>
      </c>
      <c r="H124" s="233">
        <v>-2</v>
      </c>
      <c r="I124" s="233">
        <v>0</v>
      </c>
      <c r="J124" s="233">
        <v>0</v>
      </c>
      <c r="K124" s="233">
        <v>0</v>
      </c>
      <c r="L124" s="233">
        <v>0</v>
      </c>
    </row>
    <row r="125" spans="1:12" s="4" customFormat="1" ht="102.75" customHeight="1">
      <c r="A125" s="3"/>
      <c r="B125" s="256" t="s">
        <v>474</v>
      </c>
      <c r="C125" s="159"/>
      <c r="D125" s="256" t="s">
        <v>474</v>
      </c>
      <c r="E125" s="196"/>
      <c r="F125" s="185"/>
      <c r="G125" s="254">
        <f>G126+G127</f>
        <v>0</v>
      </c>
      <c r="H125" s="254">
        <f t="shared" ref="H125:L125" si="43">H126+H127</f>
        <v>1</v>
      </c>
      <c r="I125" s="254">
        <f t="shared" si="43"/>
        <v>1</v>
      </c>
      <c r="J125" s="254">
        <f t="shared" si="43"/>
        <v>0</v>
      </c>
      <c r="K125" s="254">
        <f t="shared" si="43"/>
        <v>0</v>
      </c>
      <c r="L125" s="254">
        <f t="shared" si="43"/>
        <v>0</v>
      </c>
    </row>
    <row r="126" spans="1:12" s="4" customFormat="1" ht="164.25" customHeight="1">
      <c r="A126" s="3">
        <v>962</v>
      </c>
      <c r="B126" s="156" t="s">
        <v>470</v>
      </c>
      <c r="C126" s="159" t="s">
        <v>471</v>
      </c>
      <c r="D126" s="156" t="s">
        <v>470</v>
      </c>
      <c r="E126" s="158" t="s">
        <v>303</v>
      </c>
      <c r="F126" s="185" t="s">
        <v>211</v>
      </c>
      <c r="G126" s="254">
        <v>0</v>
      </c>
      <c r="H126" s="253">
        <v>0.5</v>
      </c>
      <c r="I126" s="253">
        <v>0.5</v>
      </c>
      <c r="J126" s="253">
        <v>0</v>
      </c>
      <c r="K126" s="253">
        <v>0</v>
      </c>
      <c r="L126" s="253">
        <v>0</v>
      </c>
    </row>
    <row r="127" spans="1:12" s="4" customFormat="1" ht="111.75" customHeight="1">
      <c r="A127" s="3">
        <v>962</v>
      </c>
      <c r="B127" s="156" t="s">
        <v>472</v>
      </c>
      <c r="C127" s="159" t="s">
        <v>473</v>
      </c>
      <c r="D127" s="156" t="s">
        <v>472</v>
      </c>
      <c r="E127" s="158" t="s">
        <v>303</v>
      </c>
      <c r="F127" s="185" t="s">
        <v>211</v>
      </c>
      <c r="G127" s="254">
        <v>0</v>
      </c>
      <c r="H127" s="253">
        <v>0.5</v>
      </c>
      <c r="I127" s="253">
        <v>0.5</v>
      </c>
      <c r="J127" s="253">
        <v>0</v>
      </c>
      <c r="K127" s="253">
        <v>0</v>
      </c>
      <c r="L127" s="253">
        <v>0</v>
      </c>
    </row>
    <row r="128" spans="1:12" s="4" customFormat="1" ht="68.25" customHeight="1">
      <c r="A128" s="3"/>
      <c r="B128" s="181" t="s">
        <v>378</v>
      </c>
      <c r="C128" s="255" t="s">
        <v>383</v>
      </c>
      <c r="D128" s="181" t="s">
        <v>378</v>
      </c>
      <c r="E128" s="148"/>
      <c r="F128" s="148"/>
      <c r="G128" s="244">
        <f>G129+G130+G131+G132+G134+G135+G136+G137+G133</f>
        <v>68</v>
      </c>
      <c r="H128" s="244">
        <f t="shared" ref="H128:L128" si="44">H129+H130+H131+H132+H134+H135+H136+H137+H133</f>
        <v>72.5</v>
      </c>
      <c r="I128" s="244">
        <v>74</v>
      </c>
      <c r="J128" s="244">
        <f t="shared" si="44"/>
        <v>70</v>
      </c>
      <c r="K128" s="244">
        <f t="shared" si="44"/>
        <v>9.5</v>
      </c>
      <c r="L128" s="244">
        <f t="shared" si="44"/>
        <v>9.5</v>
      </c>
    </row>
    <row r="129" spans="1:12" s="4" customFormat="1" ht="111" customHeight="1">
      <c r="A129" s="3">
        <v>920</v>
      </c>
      <c r="B129" s="194" t="s">
        <v>379</v>
      </c>
      <c r="C129" s="159" t="s">
        <v>384</v>
      </c>
      <c r="D129" s="194" t="s">
        <v>379</v>
      </c>
      <c r="E129" s="189" t="s">
        <v>299</v>
      </c>
      <c r="F129" s="102" t="s">
        <v>211</v>
      </c>
      <c r="G129" s="251">
        <v>0</v>
      </c>
      <c r="H129" s="300">
        <v>0</v>
      </c>
      <c r="I129" s="251">
        <v>0</v>
      </c>
      <c r="J129" s="251">
        <v>0</v>
      </c>
      <c r="K129" s="251">
        <v>0</v>
      </c>
      <c r="L129" s="251">
        <v>0</v>
      </c>
    </row>
    <row r="130" spans="1:12" s="4" customFormat="1" ht="82.9" customHeight="1">
      <c r="A130" s="3">
        <v>931</v>
      </c>
      <c r="B130" s="194" t="s">
        <v>312</v>
      </c>
      <c r="C130" s="159" t="s">
        <v>314</v>
      </c>
      <c r="D130" s="194" t="s">
        <v>312</v>
      </c>
      <c r="E130" s="165" t="s">
        <v>325</v>
      </c>
      <c r="F130" s="102" t="s">
        <v>211</v>
      </c>
      <c r="G130" s="251">
        <v>0</v>
      </c>
      <c r="H130" s="300">
        <v>0</v>
      </c>
      <c r="I130" s="251">
        <v>0</v>
      </c>
      <c r="J130" s="251">
        <v>0</v>
      </c>
      <c r="K130" s="251">
        <v>0</v>
      </c>
      <c r="L130" s="251">
        <v>0</v>
      </c>
    </row>
    <row r="131" spans="1:12" s="4" customFormat="1" ht="82.9" customHeight="1">
      <c r="A131" s="3">
        <v>962</v>
      </c>
      <c r="B131" s="194" t="s">
        <v>311</v>
      </c>
      <c r="C131" s="159" t="s">
        <v>313</v>
      </c>
      <c r="D131" s="194" t="s">
        <v>311</v>
      </c>
      <c r="E131" s="158" t="s">
        <v>303</v>
      </c>
      <c r="F131" s="102" t="s">
        <v>211</v>
      </c>
      <c r="G131" s="251">
        <v>40</v>
      </c>
      <c r="H131" s="300">
        <v>40</v>
      </c>
      <c r="I131" s="251">
        <v>40</v>
      </c>
      <c r="J131" s="251">
        <v>40</v>
      </c>
      <c r="K131" s="251">
        <v>0</v>
      </c>
      <c r="L131" s="251">
        <v>0</v>
      </c>
    </row>
    <row r="132" spans="1:12" s="4" customFormat="1" ht="100.5" customHeight="1">
      <c r="A132" s="3">
        <v>962</v>
      </c>
      <c r="B132" s="194" t="s">
        <v>380</v>
      </c>
      <c r="C132" s="159" t="s">
        <v>385</v>
      </c>
      <c r="D132" s="194" t="s">
        <v>380</v>
      </c>
      <c r="E132" s="158" t="s">
        <v>303</v>
      </c>
      <c r="F132" s="102" t="s">
        <v>211</v>
      </c>
      <c r="G132" s="251">
        <v>0</v>
      </c>
      <c r="H132" s="300">
        <v>1.5</v>
      </c>
      <c r="I132" s="251">
        <v>1.5</v>
      </c>
      <c r="J132" s="251">
        <v>0</v>
      </c>
      <c r="K132" s="251">
        <v>0</v>
      </c>
      <c r="L132" s="251">
        <v>0</v>
      </c>
    </row>
    <row r="133" spans="1:12" s="4" customFormat="1" ht="159.75" customHeight="1">
      <c r="A133" s="3">
        <v>962</v>
      </c>
      <c r="B133" s="194" t="s">
        <v>465</v>
      </c>
      <c r="C133" s="159" t="s">
        <v>464</v>
      </c>
      <c r="D133" s="194" t="s">
        <v>465</v>
      </c>
      <c r="E133" s="158" t="s">
        <v>303</v>
      </c>
      <c r="F133" s="102" t="s">
        <v>211</v>
      </c>
      <c r="G133" s="251">
        <v>18</v>
      </c>
      <c r="H133" s="300">
        <v>18</v>
      </c>
      <c r="I133" s="251">
        <v>20</v>
      </c>
      <c r="J133" s="251">
        <v>20</v>
      </c>
      <c r="K133" s="251">
        <v>0</v>
      </c>
      <c r="L133" s="251">
        <v>0</v>
      </c>
    </row>
    <row r="134" spans="1:12" s="4" customFormat="1" ht="126.75" customHeight="1">
      <c r="A134" s="3">
        <v>962</v>
      </c>
      <c r="B134" s="194" t="s">
        <v>381</v>
      </c>
      <c r="C134" s="159" t="s">
        <v>386</v>
      </c>
      <c r="D134" s="194" t="s">
        <v>381</v>
      </c>
      <c r="E134" s="158" t="s">
        <v>303</v>
      </c>
      <c r="F134" s="102" t="s">
        <v>211</v>
      </c>
      <c r="G134" s="251">
        <v>5</v>
      </c>
      <c r="H134" s="300">
        <v>0</v>
      </c>
      <c r="I134" s="251">
        <v>0</v>
      </c>
      <c r="J134" s="251">
        <v>5</v>
      </c>
      <c r="K134" s="251">
        <v>4.5</v>
      </c>
      <c r="L134" s="251">
        <v>4.5</v>
      </c>
    </row>
    <row r="135" spans="1:12" s="4" customFormat="1" ht="135" customHeight="1">
      <c r="A135" s="3">
        <v>962</v>
      </c>
      <c r="B135" s="194" t="s">
        <v>382</v>
      </c>
      <c r="C135" s="159" t="s">
        <v>387</v>
      </c>
      <c r="D135" s="194" t="s">
        <v>382</v>
      </c>
      <c r="E135" s="158" t="s">
        <v>303</v>
      </c>
      <c r="F135" s="102" t="s">
        <v>211</v>
      </c>
      <c r="G135" s="251">
        <v>5</v>
      </c>
      <c r="H135" s="300">
        <v>10</v>
      </c>
      <c r="I135" s="251">
        <v>10</v>
      </c>
      <c r="J135" s="251">
        <v>5</v>
      </c>
      <c r="K135" s="251">
        <v>5</v>
      </c>
      <c r="L135" s="251">
        <v>5</v>
      </c>
    </row>
    <row r="136" spans="1:12" s="4" customFormat="1" ht="108.75" customHeight="1">
      <c r="A136" s="3">
        <v>962</v>
      </c>
      <c r="B136" s="194" t="s">
        <v>311</v>
      </c>
      <c r="C136" s="159" t="s">
        <v>388</v>
      </c>
      <c r="D136" s="194" t="s">
        <v>311</v>
      </c>
      <c r="E136" s="158" t="s">
        <v>303</v>
      </c>
      <c r="F136" s="102" t="s">
        <v>211</v>
      </c>
      <c r="G136" s="239">
        <v>0</v>
      </c>
      <c r="H136" s="258">
        <v>2.5</v>
      </c>
      <c r="I136" s="233">
        <v>2.5</v>
      </c>
      <c r="J136" s="233">
        <v>0</v>
      </c>
      <c r="K136" s="233">
        <v>0</v>
      </c>
      <c r="L136" s="233">
        <v>0</v>
      </c>
    </row>
    <row r="137" spans="1:12" s="4" customFormat="1" ht="93.75" customHeight="1">
      <c r="A137" s="3">
        <v>962</v>
      </c>
      <c r="B137" s="194" t="s">
        <v>312</v>
      </c>
      <c r="C137" s="159" t="s">
        <v>314</v>
      </c>
      <c r="D137" s="194" t="s">
        <v>312</v>
      </c>
      <c r="E137" s="158" t="s">
        <v>303</v>
      </c>
      <c r="F137" s="102" t="s">
        <v>211</v>
      </c>
      <c r="G137" s="252">
        <v>0</v>
      </c>
      <c r="H137" s="258">
        <v>0.5</v>
      </c>
      <c r="I137" s="258">
        <v>0.6</v>
      </c>
      <c r="J137" s="258">
        <v>0</v>
      </c>
      <c r="K137" s="258">
        <v>0</v>
      </c>
      <c r="L137" s="258">
        <v>0</v>
      </c>
    </row>
    <row r="138" spans="1:12" s="4" customFormat="1" ht="96.75" customHeight="1">
      <c r="A138" s="3"/>
      <c r="B138" s="157" t="s">
        <v>424</v>
      </c>
      <c r="C138" s="148"/>
      <c r="D138" s="157" t="s">
        <v>424</v>
      </c>
      <c r="E138" s="148"/>
      <c r="F138" s="148"/>
      <c r="G138" s="244">
        <f>G139+G140+G141+G142+G143+G144+G145+G146+G147</f>
        <v>42.7</v>
      </c>
      <c r="H138" s="244">
        <f t="shared" ref="H138:L138" si="45">H139+H140+H141+H142+H143+H144+H145+H146+H147</f>
        <v>55.5</v>
      </c>
      <c r="I138" s="244">
        <f t="shared" si="45"/>
        <v>55.8</v>
      </c>
      <c r="J138" s="244">
        <f t="shared" si="45"/>
        <v>24.5</v>
      </c>
      <c r="K138" s="244">
        <f t="shared" si="45"/>
        <v>4.5</v>
      </c>
      <c r="L138" s="244">
        <f t="shared" si="45"/>
        <v>10.5</v>
      </c>
    </row>
    <row r="139" spans="1:12" s="4" customFormat="1" ht="65.25" customHeight="1">
      <c r="A139" s="3">
        <v>920</v>
      </c>
      <c r="B139" s="197" t="s">
        <v>315</v>
      </c>
      <c r="C139" s="159" t="s">
        <v>317</v>
      </c>
      <c r="D139" s="197" t="s">
        <v>315</v>
      </c>
      <c r="E139" s="152" t="s">
        <v>299</v>
      </c>
      <c r="F139" s="102" t="s">
        <v>211</v>
      </c>
      <c r="G139" s="230">
        <v>3.5</v>
      </c>
      <c r="H139" s="230">
        <v>4.3</v>
      </c>
      <c r="I139" s="230">
        <v>4.3</v>
      </c>
      <c r="J139" s="230">
        <v>0</v>
      </c>
      <c r="K139" s="230">
        <v>0</v>
      </c>
      <c r="L139" s="230">
        <v>6</v>
      </c>
    </row>
    <row r="140" spans="1:12" s="4" customFormat="1" ht="81.75" customHeight="1">
      <c r="A140" s="3">
        <v>920</v>
      </c>
      <c r="B140" s="197" t="s">
        <v>316</v>
      </c>
      <c r="C140" s="159" t="s">
        <v>318</v>
      </c>
      <c r="D140" s="197" t="s">
        <v>316</v>
      </c>
      <c r="E140" s="152" t="s">
        <v>299</v>
      </c>
      <c r="F140" s="102" t="s">
        <v>211</v>
      </c>
      <c r="G140" s="233">
        <v>0</v>
      </c>
      <c r="H140" s="233">
        <v>0.2</v>
      </c>
      <c r="I140" s="233">
        <v>0.2</v>
      </c>
      <c r="J140" s="233">
        <v>0</v>
      </c>
      <c r="K140" s="233">
        <v>0</v>
      </c>
      <c r="L140" s="233">
        <v>0</v>
      </c>
    </row>
    <row r="141" spans="1:12" s="4" customFormat="1" ht="111.75" customHeight="1">
      <c r="A141" s="3">
        <v>938</v>
      </c>
      <c r="B141" s="197" t="s">
        <v>316</v>
      </c>
      <c r="C141" s="159" t="s">
        <v>318</v>
      </c>
      <c r="D141" s="197" t="s">
        <v>316</v>
      </c>
      <c r="E141" s="270" t="s">
        <v>326</v>
      </c>
      <c r="F141" s="102" t="s">
        <v>211</v>
      </c>
      <c r="G141" s="233">
        <v>3</v>
      </c>
      <c r="H141" s="233">
        <v>3</v>
      </c>
      <c r="I141" s="233">
        <v>3</v>
      </c>
      <c r="J141" s="233">
        <v>3</v>
      </c>
      <c r="K141" s="233">
        <v>0</v>
      </c>
      <c r="L141" s="233">
        <v>0</v>
      </c>
    </row>
    <row r="142" spans="1:12" s="4" customFormat="1" ht="130.5" customHeight="1">
      <c r="A142" s="3">
        <v>962</v>
      </c>
      <c r="B142" s="197" t="s">
        <v>389</v>
      </c>
      <c r="C142" s="159" t="s">
        <v>390</v>
      </c>
      <c r="D142" s="197" t="s">
        <v>389</v>
      </c>
      <c r="E142" s="158" t="s">
        <v>303</v>
      </c>
      <c r="F142" s="102" t="s">
        <v>211</v>
      </c>
      <c r="G142" s="233">
        <v>25</v>
      </c>
      <c r="H142" s="233">
        <v>25</v>
      </c>
      <c r="I142" s="233">
        <v>25</v>
      </c>
      <c r="J142" s="233">
        <v>15</v>
      </c>
      <c r="K142" s="233">
        <v>0</v>
      </c>
      <c r="L142" s="233">
        <v>0</v>
      </c>
    </row>
    <row r="143" spans="1:12" s="4" customFormat="1" ht="120" customHeight="1">
      <c r="A143" s="3">
        <v>962</v>
      </c>
      <c r="B143" s="197" t="s">
        <v>467</v>
      </c>
      <c r="C143" s="159" t="s">
        <v>466</v>
      </c>
      <c r="D143" s="197" t="s">
        <v>467</v>
      </c>
      <c r="E143" s="158" t="s">
        <v>303</v>
      </c>
      <c r="F143" s="102" t="s">
        <v>211</v>
      </c>
      <c r="G143" s="233">
        <v>0</v>
      </c>
      <c r="H143" s="233">
        <v>4.8</v>
      </c>
      <c r="I143" s="233">
        <v>4.8</v>
      </c>
      <c r="J143" s="233">
        <v>2</v>
      </c>
      <c r="K143" s="233">
        <v>0</v>
      </c>
      <c r="L143" s="233">
        <v>0</v>
      </c>
    </row>
    <row r="144" spans="1:12" s="4" customFormat="1" ht="147.75" customHeight="1">
      <c r="A144" s="3">
        <v>962</v>
      </c>
      <c r="B144" s="197" t="s">
        <v>469</v>
      </c>
      <c r="C144" s="159" t="s">
        <v>468</v>
      </c>
      <c r="D144" s="197" t="s">
        <v>469</v>
      </c>
      <c r="E144" s="158" t="s">
        <v>303</v>
      </c>
      <c r="F144" s="102" t="s">
        <v>211</v>
      </c>
      <c r="G144" s="233">
        <v>0</v>
      </c>
      <c r="H144" s="233">
        <v>5</v>
      </c>
      <c r="I144" s="233">
        <v>5</v>
      </c>
      <c r="J144" s="233">
        <v>0</v>
      </c>
      <c r="K144" s="233">
        <v>0</v>
      </c>
      <c r="L144" s="233">
        <v>0</v>
      </c>
    </row>
    <row r="145" spans="1:12" s="4" customFormat="1" ht="96.75" customHeight="1">
      <c r="A145" s="3">
        <v>962</v>
      </c>
      <c r="B145" s="197" t="s">
        <v>316</v>
      </c>
      <c r="C145" s="159" t="s">
        <v>391</v>
      </c>
      <c r="D145" s="197" t="s">
        <v>316</v>
      </c>
      <c r="E145" s="158" t="s">
        <v>303</v>
      </c>
      <c r="F145" s="102" t="s">
        <v>211</v>
      </c>
      <c r="G145" s="233">
        <v>0</v>
      </c>
      <c r="H145" s="233">
        <v>0</v>
      </c>
      <c r="I145" s="233">
        <v>0</v>
      </c>
      <c r="J145" s="233">
        <v>0</v>
      </c>
      <c r="K145" s="233">
        <v>0</v>
      </c>
      <c r="L145" s="233">
        <v>0</v>
      </c>
    </row>
    <row r="146" spans="1:12" s="4" customFormat="1" ht="141.75" customHeight="1">
      <c r="A146" s="3">
        <v>962</v>
      </c>
      <c r="B146" s="197" t="s">
        <v>315</v>
      </c>
      <c r="C146" s="159" t="s">
        <v>392</v>
      </c>
      <c r="D146" s="197" t="s">
        <v>315</v>
      </c>
      <c r="E146" s="158" t="s">
        <v>303</v>
      </c>
      <c r="F146" s="102" t="s">
        <v>211</v>
      </c>
      <c r="G146" s="233">
        <v>0</v>
      </c>
      <c r="H146" s="233">
        <v>2.2000000000000002</v>
      </c>
      <c r="I146" s="233">
        <v>2.2000000000000002</v>
      </c>
      <c r="J146" s="233">
        <v>1.5</v>
      </c>
      <c r="K146" s="233">
        <v>1.5</v>
      </c>
      <c r="L146" s="233">
        <v>1.5</v>
      </c>
    </row>
    <row r="147" spans="1:12" s="4" customFormat="1" ht="114.75" customHeight="1">
      <c r="A147" s="3">
        <v>962</v>
      </c>
      <c r="B147" s="197" t="s">
        <v>316</v>
      </c>
      <c r="C147" s="159" t="s">
        <v>318</v>
      </c>
      <c r="D147" s="197" t="s">
        <v>316</v>
      </c>
      <c r="E147" s="158" t="s">
        <v>303</v>
      </c>
      <c r="F147" s="102" t="s">
        <v>211</v>
      </c>
      <c r="G147" s="253">
        <v>11.2</v>
      </c>
      <c r="H147" s="253">
        <v>11</v>
      </c>
      <c r="I147" s="253">
        <v>11.3</v>
      </c>
      <c r="J147" s="253">
        <v>3</v>
      </c>
      <c r="K147" s="253">
        <v>3</v>
      </c>
      <c r="L147" s="253">
        <v>3</v>
      </c>
    </row>
    <row r="148" spans="1:12" s="4" customFormat="1" ht="130.5" customHeight="1">
      <c r="A148" s="3"/>
      <c r="B148" s="181" t="s">
        <v>393</v>
      </c>
      <c r="C148" s="193" t="s">
        <v>394</v>
      </c>
      <c r="D148" s="200" t="s">
        <v>393</v>
      </c>
      <c r="E148" s="196"/>
      <c r="F148" s="185"/>
      <c r="G148" s="253">
        <f>G149</f>
        <v>15</v>
      </c>
      <c r="H148" s="253">
        <f>H149</f>
        <v>0</v>
      </c>
      <c r="I148" s="253">
        <f t="shared" ref="I148:L148" si="46">I149</f>
        <v>5</v>
      </c>
      <c r="J148" s="253">
        <f t="shared" si="46"/>
        <v>0</v>
      </c>
      <c r="K148" s="253">
        <f t="shared" si="46"/>
        <v>0</v>
      </c>
      <c r="L148" s="253">
        <f t="shared" si="46"/>
        <v>0</v>
      </c>
    </row>
    <row r="149" spans="1:12" s="4" customFormat="1" ht="125.25" customHeight="1">
      <c r="A149" s="3">
        <v>962</v>
      </c>
      <c r="B149" s="199" t="s">
        <v>395</v>
      </c>
      <c r="C149" s="195" t="s">
        <v>394</v>
      </c>
      <c r="D149" s="198" t="s">
        <v>395</v>
      </c>
      <c r="E149" s="158" t="s">
        <v>303</v>
      </c>
      <c r="F149" s="102" t="s">
        <v>211</v>
      </c>
      <c r="G149" s="257">
        <v>15</v>
      </c>
      <c r="H149" s="253">
        <v>0</v>
      </c>
      <c r="I149" s="253">
        <v>5</v>
      </c>
      <c r="J149" s="253">
        <v>0</v>
      </c>
      <c r="K149" s="253">
        <v>0</v>
      </c>
      <c r="L149" s="253">
        <v>0</v>
      </c>
    </row>
    <row r="150" spans="1:12" s="4" customFormat="1" ht="132.75" customHeight="1">
      <c r="A150" s="3"/>
      <c r="B150" s="181" t="s">
        <v>396</v>
      </c>
      <c r="C150" s="193" t="s">
        <v>397</v>
      </c>
      <c r="D150" s="181" t="s">
        <v>396</v>
      </c>
      <c r="E150" s="158"/>
      <c r="F150" s="185"/>
      <c r="G150" s="253">
        <f>G151+G152</f>
        <v>895.69999999999993</v>
      </c>
      <c r="H150" s="253">
        <f t="shared" ref="H150:L150" si="47">H151+H152</f>
        <v>40.400000000000006</v>
      </c>
      <c r="I150" s="253">
        <f t="shared" si="47"/>
        <v>44.3</v>
      </c>
      <c r="J150" s="253">
        <f t="shared" si="47"/>
        <v>670</v>
      </c>
      <c r="K150" s="253">
        <f t="shared" si="47"/>
        <v>807</v>
      </c>
      <c r="L150" s="253">
        <f t="shared" si="47"/>
        <v>836.8</v>
      </c>
    </row>
    <row r="151" spans="1:12" s="4" customFormat="1" ht="78.75" customHeight="1">
      <c r="A151" s="3">
        <v>800</v>
      </c>
      <c r="B151" s="201" t="s">
        <v>319</v>
      </c>
      <c r="C151" s="195" t="s">
        <v>320</v>
      </c>
      <c r="D151" s="201" t="s">
        <v>319</v>
      </c>
      <c r="E151" s="13" t="s">
        <v>32</v>
      </c>
      <c r="F151" s="185"/>
      <c r="G151" s="253">
        <v>876.4</v>
      </c>
      <c r="H151" s="253">
        <v>21.1</v>
      </c>
      <c r="I151" s="253">
        <v>25</v>
      </c>
      <c r="J151" s="253">
        <v>670</v>
      </c>
      <c r="K151" s="253">
        <v>807</v>
      </c>
      <c r="L151" s="253">
        <v>836.8</v>
      </c>
    </row>
    <row r="152" spans="1:12" s="4" customFormat="1" ht="78.75" customHeight="1">
      <c r="A152" s="3">
        <v>802</v>
      </c>
      <c r="B152" s="201" t="s">
        <v>319</v>
      </c>
      <c r="C152" s="195" t="s">
        <v>320</v>
      </c>
      <c r="D152" s="201" t="s">
        <v>319</v>
      </c>
      <c r="E152" s="50" t="s">
        <v>308</v>
      </c>
      <c r="F152" s="185"/>
      <c r="G152" s="253">
        <v>19.3</v>
      </c>
      <c r="H152" s="253">
        <v>19.3</v>
      </c>
      <c r="I152" s="253">
        <v>19.3</v>
      </c>
      <c r="J152" s="253">
        <v>0</v>
      </c>
      <c r="K152" s="253">
        <v>0</v>
      </c>
      <c r="L152" s="253">
        <v>0</v>
      </c>
    </row>
    <row r="153" spans="1:12" s="4" customFormat="1" ht="51.75" customHeight="1">
      <c r="A153" s="3">
        <v>48</v>
      </c>
      <c r="B153" s="157" t="s">
        <v>398</v>
      </c>
      <c r="C153" s="148"/>
      <c r="D153" s="157" t="s">
        <v>398</v>
      </c>
      <c r="E153" s="148"/>
      <c r="F153" s="148"/>
      <c r="G153" s="244">
        <f t="shared" ref="G153:L153" si="48">G154</f>
        <v>1610.9</v>
      </c>
      <c r="H153" s="244">
        <f t="shared" si="48"/>
        <v>1628.8</v>
      </c>
      <c r="I153" s="244">
        <f t="shared" si="48"/>
        <v>1623.3</v>
      </c>
      <c r="J153" s="244">
        <f t="shared" si="48"/>
        <v>0</v>
      </c>
      <c r="K153" s="244">
        <f t="shared" si="48"/>
        <v>0</v>
      </c>
      <c r="L153" s="244">
        <f t="shared" si="48"/>
        <v>0</v>
      </c>
    </row>
    <row r="154" spans="1:12" s="4" customFormat="1" ht="100.5" customHeight="1" thickBot="1">
      <c r="A154" s="3"/>
      <c r="B154" s="181" t="s">
        <v>399</v>
      </c>
      <c r="C154" s="148"/>
      <c r="D154" s="181" t="s">
        <v>399</v>
      </c>
      <c r="E154" s="148"/>
      <c r="F154" s="148"/>
      <c r="G154" s="244">
        <f t="shared" ref="G154:L154" si="49">G155+G156+G157+G158+G159+G160+G161</f>
        <v>1610.9</v>
      </c>
      <c r="H154" s="244">
        <f t="shared" si="49"/>
        <v>1628.8</v>
      </c>
      <c r="I154" s="244">
        <f t="shared" si="49"/>
        <v>1623.3</v>
      </c>
      <c r="J154" s="244">
        <f t="shared" si="49"/>
        <v>0</v>
      </c>
      <c r="K154" s="244">
        <f t="shared" si="49"/>
        <v>0</v>
      </c>
      <c r="L154" s="244">
        <f t="shared" si="49"/>
        <v>0</v>
      </c>
    </row>
    <row r="155" spans="1:12" s="4" customFormat="1" ht="65.25" customHeight="1">
      <c r="A155" s="3">
        <v>48</v>
      </c>
      <c r="B155" s="156" t="s">
        <v>321</v>
      </c>
      <c r="C155" s="159" t="s">
        <v>402</v>
      </c>
      <c r="D155" s="156" t="s">
        <v>321</v>
      </c>
      <c r="E155" s="161" t="s">
        <v>119</v>
      </c>
      <c r="F155" s="102" t="s">
        <v>211</v>
      </c>
      <c r="G155" s="258">
        <v>1600.7</v>
      </c>
      <c r="H155" s="301">
        <v>1600.7</v>
      </c>
      <c r="I155" s="301">
        <v>1600.7</v>
      </c>
      <c r="J155" s="301">
        <v>0</v>
      </c>
      <c r="K155" s="301">
        <v>0</v>
      </c>
      <c r="L155" s="301">
        <v>0</v>
      </c>
    </row>
    <row r="156" spans="1:12" s="4" customFormat="1" ht="65.25" customHeight="1">
      <c r="A156" s="3">
        <v>188</v>
      </c>
      <c r="B156" s="156" t="s">
        <v>321</v>
      </c>
      <c r="C156" s="159" t="s">
        <v>324</v>
      </c>
      <c r="D156" s="156" t="s">
        <v>321</v>
      </c>
      <c r="E156" s="162" t="s">
        <v>327</v>
      </c>
      <c r="F156" s="102" t="s">
        <v>211</v>
      </c>
      <c r="G156" s="258">
        <v>9.8000000000000007</v>
      </c>
      <c r="H156" s="258">
        <v>10.7</v>
      </c>
      <c r="I156" s="258">
        <v>11</v>
      </c>
      <c r="J156" s="301">
        <v>0</v>
      </c>
      <c r="K156" s="301">
        <v>0</v>
      </c>
      <c r="L156" s="301">
        <v>0</v>
      </c>
    </row>
    <row r="157" spans="1:12" s="4" customFormat="1" ht="65.25" customHeight="1">
      <c r="A157" s="3">
        <v>800</v>
      </c>
      <c r="B157" s="156" t="s">
        <v>321</v>
      </c>
      <c r="C157" s="159" t="s">
        <v>324</v>
      </c>
      <c r="D157" s="156" t="s">
        <v>321</v>
      </c>
      <c r="E157" s="13" t="s">
        <v>32</v>
      </c>
      <c r="F157" s="102" t="s">
        <v>211</v>
      </c>
      <c r="G157" s="258">
        <v>0</v>
      </c>
      <c r="H157" s="258">
        <v>0</v>
      </c>
      <c r="I157" s="258">
        <v>0</v>
      </c>
      <c r="J157" s="301">
        <v>0</v>
      </c>
      <c r="K157" s="301">
        <v>0</v>
      </c>
      <c r="L157" s="301">
        <v>0</v>
      </c>
    </row>
    <row r="158" spans="1:12" s="4" customFormat="1" ht="65.25" customHeight="1">
      <c r="A158" s="3">
        <v>802</v>
      </c>
      <c r="B158" s="156" t="s">
        <v>321</v>
      </c>
      <c r="C158" s="159" t="s">
        <v>324</v>
      </c>
      <c r="D158" s="156" t="s">
        <v>321</v>
      </c>
      <c r="E158" s="91" t="s">
        <v>308</v>
      </c>
      <c r="F158" s="102" t="s">
        <v>211</v>
      </c>
      <c r="G158" s="258">
        <v>0.4</v>
      </c>
      <c r="H158" s="258">
        <v>10</v>
      </c>
      <c r="I158" s="258">
        <v>10</v>
      </c>
      <c r="J158" s="301">
        <v>0</v>
      </c>
      <c r="K158" s="301">
        <v>0</v>
      </c>
      <c r="L158" s="301">
        <v>0</v>
      </c>
    </row>
    <row r="159" spans="1:12" s="4" customFormat="1" ht="65.25" customHeight="1">
      <c r="A159" s="3">
        <v>931</v>
      </c>
      <c r="B159" s="156" t="s">
        <v>321</v>
      </c>
      <c r="C159" s="159" t="s">
        <v>324</v>
      </c>
      <c r="D159" s="156" t="s">
        <v>321</v>
      </c>
      <c r="E159" s="165" t="s">
        <v>325</v>
      </c>
      <c r="F159" s="102" t="s">
        <v>211</v>
      </c>
      <c r="G159" s="258">
        <v>0</v>
      </c>
      <c r="H159" s="258">
        <v>5.8</v>
      </c>
      <c r="I159" s="258">
        <v>0</v>
      </c>
      <c r="J159" s="301">
        <v>0</v>
      </c>
      <c r="K159" s="301">
        <v>0</v>
      </c>
      <c r="L159" s="301">
        <v>0</v>
      </c>
    </row>
    <row r="160" spans="1:12" s="4" customFormat="1" ht="65.25" customHeight="1">
      <c r="A160" s="3">
        <v>938</v>
      </c>
      <c r="B160" s="156" t="s">
        <v>321</v>
      </c>
      <c r="C160" s="159" t="s">
        <v>324</v>
      </c>
      <c r="D160" s="156" t="s">
        <v>321</v>
      </c>
      <c r="E160" s="160" t="s">
        <v>326</v>
      </c>
      <c r="F160" s="102" t="s">
        <v>211</v>
      </c>
      <c r="G160" s="258">
        <v>0</v>
      </c>
      <c r="H160" s="258">
        <v>0</v>
      </c>
      <c r="I160" s="258">
        <v>0</v>
      </c>
      <c r="J160" s="301">
        <v>0</v>
      </c>
      <c r="K160" s="301">
        <v>0</v>
      </c>
      <c r="L160" s="301">
        <v>0</v>
      </c>
    </row>
    <row r="161" spans="1:12" s="4" customFormat="1" ht="81" customHeight="1">
      <c r="A161" s="3">
        <v>182</v>
      </c>
      <c r="B161" s="156" t="s">
        <v>322</v>
      </c>
      <c r="C161" s="159" t="s">
        <v>323</v>
      </c>
      <c r="D161" s="156" t="s">
        <v>322</v>
      </c>
      <c r="E161" s="162" t="s">
        <v>109</v>
      </c>
      <c r="F161" s="102" t="s">
        <v>211</v>
      </c>
      <c r="G161" s="258">
        <v>0</v>
      </c>
      <c r="H161" s="258">
        <v>1.6</v>
      </c>
      <c r="I161" s="258">
        <v>1.6</v>
      </c>
      <c r="J161" s="301">
        <v>0</v>
      </c>
      <c r="K161" s="301">
        <v>0</v>
      </c>
      <c r="L161" s="301">
        <v>0</v>
      </c>
    </row>
    <row r="162" spans="1:12" s="4" customFormat="1" ht="55.5" customHeight="1" thickBot="1">
      <c r="A162" s="3"/>
      <c r="B162" s="157" t="s">
        <v>400</v>
      </c>
      <c r="C162" s="148"/>
      <c r="D162" s="157" t="s">
        <v>400</v>
      </c>
      <c r="E162" s="148"/>
      <c r="F162" s="148"/>
      <c r="G162" s="244">
        <f>G163+G164+G165+G166</f>
        <v>3238.6</v>
      </c>
      <c r="H162" s="244">
        <f>H163+H164+H165+H166</f>
        <v>2180.4</v>
      </c>
      <c r="I162" s="244">
        <f t="shared" ref="I162:L162" si="50">I163+I164+I165+I166</f>
        <v>3068</v>
      </c>
      <c r="J162" s="244">
        <f t="shared" si="50"/>
        <v>1321.3</v>
      </c>
      <c r="K162" s="244">
        <f t="shared" si="50"/>
        <v>1390</v>
      </c>
      <c r="L162" s="244">
        <f t="shared" si="50"/>
        <v>1450</v>
      </c>
    </row>
    <row r="163" spans="1:12" s="4" customFormat="1" ht="86.25" customHeight="1">
      <c r="A163" s="3">
        <v>48</v>
      </c>
      <c r="B163" s="156" t="s">
        <v>328</v>
      </c>
      <c r="C163" s="159" t="s">
        <v>329</v>
      </c>
      <c r="D163" s="156" t="s">
        <v>328</v>
      </c>
      <c r="E163" s="161" t="s">
        <v>119</v>
      </c>
      <c r="F163" s="102" t="s">
        <v>211</v>
      </c>
      <c r="G163" s="258">
        <v>100</v>
      </c>
      <c r="H163" s="258">
        <v>36</v>
      </c>
      <c r="I163" s="258">
        <v>40</v>
      </c>
      <c r="J163" s="258">
        <v>40</v>
      </c>
      <c r="K163" s="258">
        <v>40</v>
      </c>
      <c r="L163" s="258">
        <v>50</v>
      </c>
    </row>
    <row r="164" spans="1:12" s="4" customFormat="1" ht="117.75" customHeight="1" thickBot="1">
      <c r="A164" s="3">
        <v>81</v>
      </c>
      <c r="B164" s="163" t="s">
        <v>328</v>
      </c>
      <c r="C164" s="164" t="s">
        <v>329</v>
      </c>
      <c r="D164" s="163" t="s">
        <v>328</v>
      </c>
      <c r="E164" s="203" t="s">
        <v>404</v>
      </c>
      <c r="F164" s="102" t="s">
        <v>211</v>
      </c>
      <c r="G164" s="258">
        <v>20</v>
      </c>
      <c r="H164" s="258">
        <v>0</v>
      </c>
      <c r="I164" s="258">
        <v>0</v>
      </c>
      <c r="J164" s="258">
        <v>0</v>
      </c>
      <c r="K164" s="258">
        <v>0</v>
      </c>
      <c r="L164" s="258">
        <v>0</v>
      </c>
    </row>
    <row r="165" spans="1:12" s="4" customFormat="1" ht="114.75" customHeight="1" thickBot="1">
      <c r="A165" s="3">
        <v>936</v>
      </c>
      <c r="B165" s="156" t="s">
        <v>328</v>
      </c>
      <c r="C165" s="159" t="s">
        <v>329</v>
      </c>
      <c r="D165" s="163" t="s">
        <v>328</v>
      </c>
      <c r="E165" s="203" t="s">
        <v>405</v>
      </c>
      <c r="F165" s="102" t="s">
        <v>211</v>
      </c>
      <c r="G165" s="258">
        <v>820</v>
      </c>
      <c r="H165" s="258">
        <v>966.7</v>
      </c>
      <c r="I165" s="258">
        <v>1100</v>
      </c>
      <c r="J165" s="258">
        <v>81.3</v>
      </c>
      <c r="K165" s="258">
        <v>50</v>
      </c>
      <c r="L165" s="258">
        <v>50</v>
      </c>
    </row>
    <row r="166" spans="1:12" s="4" customFormat="1" ht="112.5" customHeight="1" thickBot="1">
      <c r="A166" s="3">
        <v>938</v>
      </c>
      <c r="B166" s="156" t="s">
        <v>328</v>
      </c>
      <c r="C166" s="159" t="s">
        <v>329</v>
      </c>
      <c r="D166" s="163" t="s">
        <v>328</v>
      </c>
      <c r="E166" s="162" t="s">
        <v>326</v>
      </c>
      <c r="F166" s="102" t="s">
        <v>211</v>
      </c>
      <c r="G166" s="258">
        <v>2298.6</v>
      </c>
      <c r="H166" s="258">
        <v>1177.7</v>
      </c>
      <c r="I166" s="258">
        <v>1928</v>
      </c>
      <c r="J166" s="258">
        <v>1200</v>
      </c>
      <c r="K166" s="258">
        <v>1300</v>
      </c>
      <c r="L166" s="258">
        <v>1350</v>
      </c>
    </row>
    <row r="167" spans="1:12" s="4" customFormat="1" ht="30" customHeight="1">
      <c r="A167" s="3"/>
      <c r="B167" s="79"/>
      <c r="C167" s="13" t="s">
        <v>199</v>
      </c>
      <c r="D167" s="79" t="s">
        <v>10</v>
      </c>
      <c r="E167" s="28"/>
      <c r="F167" s="102" t="s">
        <v>211</v>
      </c>
      <c r="G167" s="239">
        <f>G168+G170</f>
        <v>625</v>
      </c>
      <c r="H167" s="239">
        <f>H168+H170</f>
        <v>689</v>
      </c>
      <c r="I167" s="233">
        <f>I170</f>
        <v>800</v>
      </c>
      <c r="J167" s="233">
        <f>J170</f>
        <v>662</v>
      </c>
      <c r="K167" s="233">
        <f>K170</f>
        <v>662</v>
      </c>
      <c r="L167" s="233">
        <f>L170</f>
        <v>662</v>
      </c>
    </row>
    <row r="168" spans="1:12" s="4" customFormat="1" ht="33.75" customHeight="1">
      <c r="A168" s="3"/>
      <c r="B168" s="97" t="s">
        <v>203</v>
      </c>
      <c r="C168" s="13" t="s">
        <v>204</v>
      </c>
      <c r="D168" s="97" t="s">
        <v>203</v>
      </c>
      <c r="E168" s="28"/>
      <c r="F168" s="102" t="s">
        <v>211</v>
      </c>
      <c r="G168" s="239">
        <f>G169</f>
        <v>0</v>
      </c>
      <c r="H168" s="239">
        <f t="shared" ref="H168:L168" si="51">H169</f>
        <v>0</v>
      </c>
      <c r="I168" s="239">
        <f t="shared" si="51"/>
        <v>0</v>
      </c>
      <c r="J168" s="239">
        <f t="shared" si="51"/>
        <v>0</v>
      </c>
      <c r="K168" s="239">
        <f t="shared" si="51"/>
        <v>0</v>
      </c>
      <c r="L168" s="239">
        <f t="shared" si="51"/>
        <v>0</v>
      </c>
    </row>
    <row r="169" spans="1:12" s="4" customFormat="1" ht="45" customHeight="1">
      <c r="A169" s="3">
        <v>0</v>
      </c>
      <c r="B169" s="113" t="s">
        <v>202</v>
      </c>
      <c r="C169" s="13" t="s">
        <v>205</v>
      </c>
      <c r="D169" s="113" t="s">
        <v>202</v>
      </c>
      <c r="E169" s="13" t="s">
        <v>206</v>
      </c>
      <c r="F169" s="102" t="s">
        <v>211</v>
      </c>
      <c r="G169" s="239">
        <v>0</v>
      </c>
      <c r="H169" s="239">
        <v>0</v>
      </c>
      <c r="I169" s="239">
        <v>0</v>
      </c>
      <c r="J169" s="239">
        <v>0</v>
      </c>
      <c r="K169" s="239">
        <v>0</v>
      </c>
      <c r="L169" s="239">
        <v>0</v>
      </c>
    </row>
    <row r="170" spans="1:12" s="4" customFormat="1" ht="31.5" customHeight="1">
      <c r="A170" s="3"/>
      <c r="B170" s="27" t="s">
        <v>48</v>
      </c>
      <c r="C170" s="26" t="s">
        <v>200</v>
      </c>
      <c r="D170" s="27" t="s">
        <v>48</v>
      </c>
      <c r="E170" s="28"/>
      <c r="F170" s="102" t="s">
        <v>211</v>
      </c>
      <c r="G170" s="239">
        <f>G171</f>
        <v>625</v>
      </c>
      <c r="H170" s="239">
        <f t="shared" ref="H170:L170" si="52">H171</f>
        <v>689</v>
      </c>
      <c r="I170" s="233">
        <f t="shared" si="52"/>
        <v>800</v>
      </c>
      <c r="J170" s="233">
        <f t="shared" si="52"/>
        <v>662</v>
      </c>
      <c r="K170" s="233">
        <f t="shared" si="52"/>
        <v>662</v>
      </c>
      <c r="L170" s="233">
        <f t="shared" si="52"/>
        <v>662</v>
      </c>
    </row>
    <row r="171" spans="1:12" s="4" customFormat="1" ht="57" customHeight="1">
      <c r="A171" s="3">
        <v>802</v>
      </c>
      <c r="B171" s="108" t="s">
        <v>30</v>
      </c>
      <c r="C171" s="13" t="s">
        <v>201</v>
      </c>
      <c r="D171" s="108" t="s">
        <v>30</v>
      </c>
      <c r="E171" s="13" t="s">
        <v>22</v>
      </c>
      <c r="F171" s="102" t="s">
        <v>211</v>
      </c>
      <c r="G171" s="231">
        <v>625</v>
      </c>
      <c r="H171" s="231">
        <v>689</v>
      </c>
      <c r="I171" s="231">
        <v>800</v>
      </c>
      <c r="J171" s="231">
        <v>662</v>
      </c>
      <c r="K171" s="231">
        <v>662</v>
      </c>
      <c r="L171" s="231">
        <v>662</v>
      </c>
    </row>
    <row r="172" spans="1:12" s="5" customFormat="1" ht="48.75" customHeight="1">
      <c r="A172" s="3"/>
      <c r="B172" s="76" t="s">
        <v>84</v>
      </c>
      <c r="C172" s="37" t="s">
        <v>212</v>
      </c>
      <c r="D172" s="76" t="s">
        <v>84</v>
      </c>
      <c r="E172" s="54" t="s">
        <v>18</v>
      </c>
      <c r="F172" s="102"/>
      <c r="G172" s="259">
        <f t="shared" ref="G172:L172" si="53">G22+G56</f>
        <v>537614.80000000005</v>
      </c>
      <c r="H172" s="259">
        <f t="shared" si="53"/>
        <v>391707.7</v>
      </c>
      <c r="I172" s="259">
        <f t="shared" si="53"/>
        <v>519602</v>
      </c>
      <c r="J172" s="259">
        <f t="shared" si="53"/>
        <v>517987.5</v>
      </c>
      <c r="K172" s="259">
        <f t="shared" si="53"/>
        <v>551951.6</v>
      </c>
      <c r="L172" s="259">
        <f t="shared" si="53"/>
        <v>582212</v>
      </c>
    </row>
    <row r="173" spans="1:12" s="5" customFormat="1" ht="51" customHeight="1">
      <c r="A173" s="16"/>
      <c r="B173" s="292" t="s">
        <v>123</v>
      </c>
      <c r="C173" s="25" t="s">
        <v>213</v>
      </c>
      <c r="D173" s="292" t="s">
        <v>123</v>
      </c>
      <c r="E173" s="114"/>
      <c r="F173" s="114"/>
      <c r="G173" s="259">
        <f>G174+G261</f>
        <v>2216413.2000000002</v>
      </c>
      <c r="H173" s="259">
        <f>H174+H261+H264+H265</f>
        <v>1683333.1799999995</v>
      </c>
      <c r="I173" s="348">
        <f>I174+I261</f>
        <v>2293192.0200000005</v>
      </c>
      <c r="J173" s="348">
        <f>J174+J261</f>
        <v>2352734.1999999993</v>
      </c>
      <c r="K173" s="348">
        <f>K174+K261</f>
        <v>2148581.0999999992</v>
      </c>
      <c r="L173" s="348">
        <f>L174+L261</f>
        <v>1716633.7999999991</v>
      </c>
    </row>
    <row r="174" spans="1:12" s="5" customFormat="1" ht="81" customHeight="1">
      <c r="A174" s="16"/>
      <c r="B174" s="115" t="s">
        <v>13</v>
      </c>
      <c r="C174" s="25" t="s">
        <v>214</v>
      </c>
      <c r="D174" s="115" t="s">
        <v>13</v>
      </c>
      <c r="E174" s="17"/>
      <c r="F174" s="116"/>
      <c r="G174" s="304">
        <f>G175+G182+G209+G250</f>
        <v>2216354.3000000003</v>
      </c>
      <c r="H174" s="304">
        <f>H175+H182+H209+H250</f>
        <v>1683372.8799999997</v>
      </c>
      <c r="I174" s="260">
        <f>I175+I182+I209+I250</f>
        <v>2293192.0200000005</v>
      </c>
      <c r="J174" s="260">
        <f>J175+J182+J209+J250</f>
        <v>2310009.1999999993</v>
      </c>
      <c r="K174" s="260">
        <f>K175+K182+K209+K250</f>
        <v>2105856.0999999992</v>
      </c>
      <c r="L174" s="260">
        <f>L175+L182+L209+L250</f>
        <v>1716633.7999999991</v>
      </c>
    </row>
    <row r="175" spans="1:12" s="5" customFormat="1" ht="37.5">
      <c r="A175" s="16"/>
      <c r="B175" s="117"/>
      <c r="C175" s="25" t="s">
        <v>215</v>
      </c>
      <c r="D175" s="118" t="s">
        <v>14</v>
      </c>
      <c r="E175" s="17"/>
      <c r="F175" s="118"/>
      <c r="G175" s="245">
        <f>G176+G178+G177</f>
        <v>223429.9</v>
      </c>
      <c r="H175" s="245">
        <f t="shared" ref="H175:L175" si="54">H176+H178+H177</f>
        <v>167781.78</v>
      </c>
      <c r="I175" s="245">
        <f t="shared" si="54"/>
        <v>238806.02</v>
      </c>
      <c r="J175" s="245">
        <f t="shared" si="54"/>
        <v>247630</v>
      </c>
      <c r="K175" s="245">
        <f t="shared" si="54"/>
        <v>34142</v>
      </c>
      <c r="L175" s="245">
        <f t="shared" si="54"/>
        <v>0</v>
      </c>
    </row>
    <row r="176" spans="1:12" s="5" customFormat="1" ht="87" customHeight="1">
      <c r="A176" s="16">
        <v>801</v>
      </c>
      <c r="B176" s="108" t="s">
        <v>406</v>
      </c>
      <c r="C176" s="13" t="s">
        <v>216</v>
      </c>
      <c r="D176" s="108" t="s">
        <v>406</v>
      </c>
      <c r="E176" s="13" t="s">
        <v>49</v>
      </c>
      <c r="F176" s="119" t="s">
        <v>211</v>
      </c>
      <c r="G176" s="231">
        <v>202361</v>
      </c>
      <c r="H176" s="231">
        <v>151767</v>
      </c>
      <c r="I176" s="231">
        <v>202361</v>
      </c>
      <c r="J176" s="231">
        <v>247630</v>
      </c>
      <c r="K176" s="231">
        <v>34142</v>
      </c>
      <c r="L176" s="231">
        <v>0</v>
      </c>
    </row>
    <row r="177" spans="1:12" s="5" customFormat="1" ht="93.75" customHeight="1">
      <c r="A177" s="16">
        <v>801</v>
      </c>
      <c r="B177" s="166" t="s">
        <v>407</v>
      </c>
      <c r="C177" s="13" t="s">
        <v>332</v>
      </c>
      <c r="D177" s="166" t="s">
        <v>407</v>
      </c>
      <c r="E177" s="13" t="s">
        <v>49</v>
      </c>
      <c r="F177" s="119" t="s">
        <v>211</v>
      </c>
      <c r="G177" s="231">
        <v>19074</v>
      </c>
      <c r="H177" s="231">
        <v>14305.58</v>
      </c>
      <c r="I177" s="231">
        <v>19074</v>
      </c>
      <c r="J177" s="231">
        <v>0</v>
      </c>
      <c r="K177" s="231">
        <v>0</v>
      </c>
      <c r="L177" s="231">
        <v>0</v>
      </c>
    </row>
    <row r="178" spans="1:12" s="5" customFormat="1" ht="45" customHeight="1" thickBot="1">
      <c r="A178" s="16"/>
      <c r="B178" s="27" t="s">
        <v>249</v>
      </c>
      <c r="C178" s="120" t="s">
        <v>408</v>
      </c>
      <c r="D178" s="27" t="s">
        <v>249</v>
      </c>
      <c r="E178" s="13"/>
      <c r="F178" s="119" t="s">
        <v>211</v>
      </c>
      <c r="G178" s="230">
        <f>G179+G180+G181</f>
        <v>1994.9</v>
      </c>
      <c r="H178" s="230">
        <f>H179+H180+H181</f>
        <v>1709.2</v>
      </c>
      <c r="I178" s="230">
        <f>I179+I180+I181</f>
        <v>17371.02</v>
      </c>
      <c r="J178" s="230">
        <f t="shared" ref="J178:L178" si="55">J179+J180+J181</f>
        <v>0</v>
      </c>
      <c r="K178" s="230">
        <f t="shared" si="55"/>
        <v>0</v>
      </c>
      <c r="L178" s="230">
        <f t="shared" si="55"/>
        <v>0</v>
      </c>
    </row>
    <row r="179" spans="1:12" s="5" customFormat="1" ht="87.75" customHeight="1" thickBot="1">
      <c r="A179" s="16">
        <v>801</v>
      </c>
      <c r="B179" s="108" t="s">
        <v>410</v>
      </c>
      <c r="C179" s="120" t="s">
        <v>409</v>
      </c>
      <c r="D179" s="108" t="s">
        <v>410</v>
      </c>
      <c r="E179" s="13" t="s">
        <v>49</v>
      </c>
      <c r="F179" s="119" t="s">
        <v>211</v>
      </c>
      <c r="G179" s="231">
        <v>1264.9000000000001</v>
      </c>
      <c r="H179" s="231">
        <v>979.2</v>
      </c>
      <c r="I179" s="231">
        <v>12903.7</v>
      </c>
      <c r="J179" s="231">
        <v>0</v>
      </c>
      <c r="K179" s="231">
        <v>0</v>
      </c>
      <c r="L179" s="231">
        <v>0</v>
      </c>
    </row>
    <row r="180" spans="1:12" s="5" customFormat="1" ht="87.75" customHeight="1" thickBot="1">
      <c r="A180" s="16">
        <v>801</v>
      </c>
      <c r="B180" s="108" t="s">
        <v>517</v>
      </c>
      <c r="C180" s="120" t="s">
        <v>516</v>
      </c>
      <c r="D180" s="27" t="s">
        <v>517</v>
      </c>
      <c r="E180" s="13" t="s">
        <v>49</v>
      </c>
      <c r="F180" s="119" t="s">
        <v>211</v>
      </c>
      <c r="G180" s="231">
        <v>0</v>
      </c>
      <c r="H180" s="231">
        <v>0</v>
      </c>
      <c r="I180" s="231">
        <v>3737.32</v>
      </c>
      <c r="J180" s="231">
        <v>0</v>
      </c>
      <c r="K180" s="231">
        <v>0</v>
      </c>
      <c r="L180" s="231">
        <v>0</v>
      </c>
    </row>
    <row r="181" spans="1:12" s="5" customFormat="1" ht="87.75" customHeight="1" thickBot="1">
      <c r="A181" s="16">
        <v>801</v>
      </c>
      <c r="B181" s="108" t="s">
        <v>478</v>
      </c>
      <c r="C181" s="120" t="s">
        <v>477</v>
      </c>
      <c r="D181" s="27" t="s">
        <v>478</v>
      </c>
      <c r="E181" s="13" t="s">
        <v>49</v>
      </c>
      <c r="F181" s="119" t="s">
        <v>211</v>
      </c>
      <c r="G181" s="231">
        <v>730</v>
      </c>
      <c r="H181" s="231">
        <v>730</v>
      </c>
      <c r="I181" s="231">
        <v>730</v>
      </c>
      <c r="J181" s="231">
        <v>0</v>
      </c>
      <c r="K181" s="231">
        <v>0</v>
      </c>
      <c r="L181" s="231">
        <v>0</v>
      </c>
    </row>
    <row r="182" spans="1:12" s="5" customFormat="1" ht="56.25">
      <c r="A182" s="16"/>
      <c r="B182" s="118" t="s">
        <v>15</v>
      </c>
      <c r="C182" s="26" t="s">
        <v>217</v>
      </c>
      <c r="D182" s="118" t="s">
        <v>15</v>
      </c>
      <c r="E182" s="116"/>
      <c r="F182" s="118"/>
      <c r="G182" s="309">
        <f>G183+G184+G185+G186+G188+G189+G190+G191+G192+G193+G194+G195+G197+G198+G199+G200+G201+G202+G204</f>
        <v>149476.1</v>
      </c>
      <c r="H182" s="309">
        <f t="shared" ref="H182" si="56">H183+H184+H185+H186+H188+H189+H190+H191+H192+H193+H194+H195+H197+H198+H199+H200+H201+H202+H204</f>
        <v>128755</v>
      </c>
      <c r="I182" s="309">
        <f>I183+I184+I185+I186+I187+I188+I189+I190+I191+I192+I193+I194+I195+I197+I198+I199+I200+I201+I202+I203+I204+I205+I206+I207+I208+I196</f>
        <v>174215.00000000003</v>
      </c>
      <c r="J182" s="309">
        <f>J183+J184+J185+J186+J187+J188+J189+J190+J191+J192+J193+J194+J195+J197+J198+J199+J200+J201+J202+J203+J204+J205+J206+J207+J208+J196</f>
        <v>252671.2</v>
      </c>
      <c r="K182" s="309">
        <f>K183+K184+K185+K186+K187+K188+K189+K190+K191+K192+K193+K194+K195+K197+K198+K199+K200+K201+K202+K203+K204+K205+K206+K207+K208+K196</f>
        <v>395593.8</v>
      </c>
      <c r="L182" s="309">
        <f>L183+L184+L185+L186+L187+L188+L189+L190+L191+L192+L193+L194+L195+L197+L198+L199+L200+L201+L202+L203+L204+L205+L206+L207+L208+L196</f>
        <v>61141.4</v>
      </c>
    </row>
    <row r="183" spans="1:12" s="5" customFormat="1" ht="61.9" customHeight="1">
      <c r="A183" s="16">
        <v>804</v>
      </c>
      <c r="B183" s="205" t="s">
        <v>74</v>
      </c>
      <c r="C183" s="122" t="s">
        <v>222</v>
      </c>
      <c r="D183" s="121" t="s">
        <v>74</v>
      </c>
      <c r="E183" s="13" t="s">
        <v>28</v>
      </c>
      <c r="F183" s="119" t="s">
        <v>211</v>
      </c>
      <c r="G183" s="231">
        <v>816.4</v>
      </c>
      <c r="H183" s="231">
        <v>816.3</v>
      </c>
      <c r="I183" s="231">
        <v>816.4</v>
      </c>
      <c r="J183" s="231">
        <v>888.7</v>
      </c>
      <c r="K183" s="231">
        <v>888.7</v>
      </c>
      <c r="L183" s="231">
        <v>888.7</v>
      </c>
    </row>
    <row r="184" spans="1:12" s="5" customFormat="1" ht="76.150000000000006" customHeight="1">
      <c r="A184" s="16">
        <v>804</v>
      </c>
      <c r="B184" s="171" t="s">
        <v>75</v>
      </c>
      <c r="C184" s="122" t="s">
        <v>276</v>
      </c>
      <c r="D184" s="123" t="s">
        <v>75</v>
      </c>
      <c r="E184" s="13" t="s">
        <v>28</v>
      </c>
      <c r="F184" s="119" t="s">
        <v>211</v>
      </c>
      <c r="G184" s="231">
        <v>2297.5</v>
      </c>
      <c r="H184" s="231">
        <v>2297.5</v>
      </c>
      <c r="I184" s="231">
        <v>2297.5</v>
      </c>
      <c r="J184" s="274">
        <v>1429.4</v>
      </c>
      <c r="K184" s="231">
        <v>1429.4</v>
      </c>
      <c r="L184" s="231">
        <v>1429.4</v>
      </c>
    </row>
    <row r="185" spans="1:12" s="5" customFormat="1" ht="88.5" customHeight="1">
      <c r="A185" s="16">
        <v>800</v>
      </c>
      <c r="B185" s="206" t="s">
        <v>77</v>
      </c>
      <c r="C185" s="125" t="s">
        <v>274</v>
      </c>
      <c r="D185" s="124" t="s">
        <v>77</v>
      </c>
      <c r="E185" s="13" t="s">
        <v>32</v>
      </c>
      <c r="F185" s="119" t="s">
        <v>211</v>
      </c>
      <c r="G185" s="231">
        <v>14761.6</v>
      </c>
      <c r="H185" s="231">
        <v>6613.1</v>
      </c>
      <c r="I185" s="231">
        <v>14761.6</v>
      </c>
      <c r="J185" s="289">
        <v>14761.6</v>
      </c>
      <c r="K185" s="289">
        <v>14761.6</v>
      </c>
      <c r="L185" s="289">
        <v>14761.6</v>
      </c>
    </row>
    <row r="186" spans="1:12" s="5" customFormat="1" ht="66" customHeight="1">
      <c r="A186" s="16">
        <v>800</v>
      </c>
      <c r="B186" s="206" t="s">
        <v>250</v>
      </c>
      <c r="C186" s="125" t="s">
        <v>274</v>
      </c>
      <c r="D186" s="124" t="s">
        <v>250</v>
      </c>
      <c r="E186" s="13" t="s">
        <v>32</v>
      </c>
      <c r="F186" s="119" t="s">
        <v>211</v>
      </c>
      <c r="G186" s="231">
        <v>56674</v>
      </c>
      <c r="H186" s="231">
        <v>55958.6</v>
      </c>
      <c r="I186" s="231">
        <v>56674</v>
      </c>
      <c r="J186" s="289">
        <v>63000</v>
      </c>
      <c r="K186" s="231">
        <v>30000</v>
      </c>
      <c r="L186" s="231">
        <v>0</v>
      </c>
    </row>
    <row r="187" spans="1:12" s="5" customFormat="1" ht="64.5" customHeight="1">
      <c r="A187" s="16">
        <v>800</v>
      </c>
      <c r="B187" s="206" t="s">
        <v>508</v>
      </c>
      <c r="C187" s="125" t="s">
        <v>274</v>
      </c>
      <c r="D187" s="124" t="s">
        <v>508</v>
      </c>
      <c r="E187" s="13" t="s">
        <v>32</v>
      </c>
      <c r="F187" s="119" t="s">
        <v>211</v>
      </c>
      <c r="G187" s="231">
        <v>0</v>
      </c>
      <c r="H187" s="231">
        <v>0</v>
      </c>
      <c r="I187" s="231">
        <v>23000</v>
      </c>
      <c r="J187" s="289">
        <v>64000</v>
      </c>
      <c r="K187" s="231">
        <v>0</v>
      </c>
      <c r="L187" s="231">
        <v>0</v>
      </c>
    </row>
    <row r="188" spans="1:12" s="5" customFormat="1" ht="77.25" customHeight="1">
      <c r="A188" s="16">
        <v>850</v>
      </c>
      <c r="B188" s="206" t="s">
        <v>426</v>
      </c>
      <c r="C188" s="126" t="s">
        <v>223</v>
      </c>
      <c r="D188" s="124" t="s">
        <v>251</v>
      </c>
      <c r="E188" s="13" t="s">
        <v>346</v>
      </c>
      <c r="F188" s="119" t="s">
        <v>211</v>
      </c>
      <c r="G188" s="231">
        <v>1952</v>
      </c>
      <c r="H188" s="231">
        <v>1490</v>
      </c>
      <c r="I188" s="231">
        <v>1952</v>
      </c>
      <c r="J188" s="289">
        <v>0</v>
      </c>
      <c r="K188" s="231">
        <v>0</v>
      </c>
      <c r="L188" s="231">
        <v>0</v>
      </c>
    </row>
    <row r="189" spans="1:12" s="5" customFormat="1" ht="58.15" customHeight="1">
      <c r="A189" s="16">
        <v>804</v>
      </c>
      <c r="B189" s="206" t="s">
        <v>427</v>
      </c>
      <c r="C189" s="126" t="s">
        <v>275</v>
      </c>
      <c r="D189" s="206" t="s">
        <v>252</v>
      </c>
      <c r="E189" s="13" t="s">
        <v>28</v>
      </c>
      <c r="F189" s="119" t="s">
        <v>211</v>
      </c>
      <c r="G189" s="231">
        <v>6724.1</v>
      </c>
      <c r="H189" s="231">
        <v>5550</v>
      </c>
      <c r="I189" s="231">
        <v>6724.1</v>
      </c>
      <c r="J189" s="274">
        <v>8847.1</v>
      </c>
      <c r="K189" s="274">
        <v>8847.1</v>
      </c>
      <c r="L189" s="274">
        <v>8847.1</v>
      </c>
    </row>
    <row r="190" spans="1:12" s="5" customFormat="1" ht="51" customHeight="1">
      <c r="A190" s="16">
        <v>846</v>
      </c>
      <c r="B190" s="206" t="s">
        <v>425</v>
      </c>
      <c r="C190" s="126" t="s">
        <v>256</v>
      </c>
      <c r="D190" s="206" t="s">
        <v>253</v>
      </c>
      <c r="E190" s="13" t="s">
        <v>348</v>
      </c>
      <c r="F190" s="119" t="s">
        <v>211</v>
      </c>
      <c r="G190" s="231">
        <v>20969.2</v>
      </c>
      <c r="H190" s="231">
        <v>15726.9</v>
      </c>
      <c r="I190" s="231">
        <v>20969.2</v>
      </c>
      <c r="J190" s="274">
        <v>35214.6</v>
      </c>
      <c r="K190" s="231">
        <v>35214.6</v>
      </c>
      <c r="L190" s="231">
        <v>35214.6</v>
      </c>
    </row>
    <row r="191" spans="1:12" s="5" customFormat="1" ht="90" customHeight="1">
      <c r="A191" s="16">
        <v>801</v>
      </c>
      <c r="B191" s="206" t="s">
        <v>428</v>
      </c>
      <c r="C191" s="126" t="s">
        <v>257</v>
      </c>
      <c r="D191" s="206" t="s">
        <v>254</v>
      </c>
      <c r="E191" s="13" t="s">
        <v>49</v>
      </c>
      <c r="F191" s="119" t="s">
        <v>211</v>
      </c>
      <c r="G191" s="231">
        <v>493.7</v>
      </c>
      <c r="H191" s="231">
        <v>493.7</v>
      </c>
      <c r="I191" s="231">
        <v>493.7</v>
      </c>
      <c r="J191" s="289">
        <v>0</v>
      </c>
      <c r="K191" s="231">
        <v>0</v>
      </c>
      <c r="L191" s="231">
        <v>0</v>
      </c>
    </row>
    <row r="192" spans="1:12" s="5" customFormat="1" ht="63.75" customHeight="1">
      <c r="A192" s="16">
        <v>850</v>
      </c>
      <c r="B192" s="206" t="s">
        <v>429</v>
      </c>
      <c r="C192" s="126" t="s">
        <v>258</v>
      </c>
      <c r="D192" s="206" t="s">
        <v>255</v>
      </c>
      <c r="E192" s="13" t="s">
        <v>347</v>
      </c>
      <c r="F192" s="119" t="s">
        <v>211</v>
      </c>
      <c r="G192" s="231">
        <v>831.5</v>
      </c>
      <c r="H192" s="231">
        <v>827.2</v>
      </c>
      <c r="I192" s="231">
        <v>827.2</v>
      </c>
      <c r="J192" s="289">
        <v>0</v>
      </c>
      <c r="K192" s="231">
        <v>0</v>
      </c>
      <c r="L192" s="231">
        <v>0</v>
      </c>
    </row>
    <row r="193" spans="1:12" s="5" customFormat="1" ht="80.25" customHeight="1">
      <c r="A193" s="16">
        <v>804</v>
      </c>
      <c r="B193" s="168" t="s">
        <v>414</v>
      </c>
      <c r="C193" s="126" t="s">
        <v>415</v>
      </c>
      <c r="D193" s="168" t="s">
        <v>414</v>
      </c>
      <c r="E193" s="13" t="s">
        <v>28</v>
      </c>
      <c r="F193" s="119" t="s">
        <v>211</v>
      </c>
      <c r="G193" s="231">
        <v>3500</v>
      </c>
      <c r="H193" s="231">
        <v>3500</v>
      </c>
      <c r="I193" s="231">
        <v>3500</v>
      </c>
      <c r="J193" s="289">
        <v>0</v>
      </c>
      <c r="K193" s="231">
        <v>0</v>
      </c>
      <c r="L193" s="231">
        <v>0</v>
      </c>
    </row>
    <row r="194" spans="1:12" s="5" customFormat="1" ht="68.25" customHeight="1">
      <c r="A194" s="16">
        <v>804</v>
      </c>
      <c r="B194" s="271" t="s">
        <v>480</v>
      </c>
      <c r="C194" s="126" t="s">
        <v>481</v>
      </c>
      <c r="D194" s="271" t="s">
        <v>480</v>
      </c>
      <c r="E194" s="13" t="s">
        <v>28</v>
      </c>
      <c r="F194" s="119" t="s">
        <v>211</v>
      </c>
      <c r="G194" s="231">
        <v>1800</v>
      </c>
      <c r="H194" s="231">
        <v>1800</v>
      </c>
      <c r="I194" s="231">
        <v>1800</v>
      </c>
      <c r="J194" s="289">
        <v>0</v>
      </c>
      <c r="K194" s="231">
        <v>0</v>
      </c>
      <c r="L194" s="231">
        <v>0</v>
      </c>
    </row>
    <row r="195" spans="1:12" s="5" customFormat="1" ht="64.5" customHeight="1">
      <c r="A195" s="16">
        <v>850</v>
      </c>
      <c r="B195" s="271" t="s">
        <v>483</v>
      </c>
      <c r="C195" s="126" t="s">
        <v>482</v>
      </c>
      <c r="D195" s="271" t="s">
        <v>483</v>
      </c>
      <c r="E195" s="13" t="s">
        <v>347</v>
      </c>
      <c r="F195" s="119" t="s">
        <v>211</v>
      </c>
      <c r="G195" s="231">
        <v>260.60000000000002</v>
      </c>
      <c r="H195" s="231">
        <v>260.5</v>
      </c>
      <c r="I195" s="231">
        <v>260.60000000000002</v>
      </c>
      <c r="J195" s="289">
        <v>0</v>
      </c>
      <c r="K195" s="231">
        <v>0</v>
      </c>
      <c r="L195" s="231">
        <v>0</v>
      </c>
    </row>
    <row r="196" spans="1:12" s="5" customFormat="1" ht="52.15" hidden="1" customHeight="1">
      <c r="A196" s="16">
        <v>800</v>
      </c>
      <c r="B196" s="127" t="s">
        <v>273</v>
      </c>
      <c r="C196" s="126" t="s">
        <v>272</v>
      </c>
      <c r="D196" s="287" t="s">
        <v>273</v>
      </c>
      <c r="E196" s="13" t="s">
        <v>32</v>
      </c>
      <c r="F196" s="119" t="s">
        <v>211</v>
      </c>
      <c r="G196" s="227"/>
      <c r="H196" s="231"/>
      <c r="I196" s="227"/>
      <c r="J196" s="228"/>
      <c r="K196" s="227"/>
      <c r="L196" s="227"/>
    </row>
    <row r="197" spans="1:12" s="5" customFormat="1" ht="61.5" customHeight="1">
      <c r="A197" s="16">
        <v>804</v>
      </c>
      <c r="B197" s="103" t="s">
        <v>485</v>
      </c>
      <c r="C197" s="126" t="s">
        <v>484</v>
      </c>
      <c r="D197" s="103" t="s">
        <v>485</v>
      </c>
      <c r="E197" s="13" t="s">
        <v>28</v>
      </c>
      <c r="F197" s="119" t="s">
        <v>211</v>
      </c>
      <c r="G197" s="231">
        <v>29.1</v>
      </c>
      <c r="H197" s="231">
        <v>29.1</v>
      </c>
      <c r="I197" s="231">
        <v>29.1</v>
      </c>
      <c r="J197" s="289">
        <v>0</v>
      </c>
      <c r="K197" s="231">
        <v>0</v>
      </c>
      <c r="L197" s="231">
        <v>0</v>
      </c>
    </row>
    <row r="198" spans="1:12" s="5" customFormat="1" ht="72.75" customHeight="1">
      <c r="A198" s="16">
        <v>846</v>
      </c>
      <c r="B198" s="272" t="s">
        <v>413</v>
      </c>
      <c r="C198" s="126" t="s">
        <v>334</v>
      </c>
      <c r="D198" s="273" t="s">
        <v>413</v>
      </c>
      <c r="E198" s="13" t="s">
        <v>475</v>
      </c>
      <c r="F198" s="119" t="s">
        <v>211</v>
      </c>
      <c r="G198" s="231">
        <v>1554.5</v>
      </c>
      <c r="H198" s="231">
        <v>1554.5</v>
      </c>
      <c r="I198" s="231">
        <v>1554.5</v>
      </c>
      <c r="J198" s="289">
        <v>0</v>
      </c>
      <c r="K198" s="231">
        <v>0</v>
      </c>
      <c r="L198" s="231">
        <v>0</v>
      </c>
    </row>
    <row r="199" spans="1:12" s="5" customFormat="1" ht="68.25" customHeight="1">
      <c r="A199" s="16">
        <v>800</v>
      </c>
      <c r="B199" s="205" t="s">
        <v>479</v>
      </c>
      <c r="C199" s="126" t="s">
        <v>221</v>
      </c>
      <c r="D199" s="121" t="s">
        <v>76</v>
      </c>
      <c r="E199" s="13" t="s">
        <v>419</v>
      </c>
      <c r="F199" s="119" t="s">
        <v>211</v>
      </c>
      <c r="G199" s="231">
        <v>8611</v>
      </c>
      <c r="H199" s="231">
        <v>4331.5</v>
      </c>
      <c r="I199" s="231">
        <v>10354.200000000001</v>
      </c>
      <c r="J199" s="289">
        <v>0</v>
      </c>
      <c r="K199" s="231">
        <v>0</v>
      </c>
      <c r="L199" s="231">
        <v>0</v>
      </c>
    </row>
    <row r="200" spans="1:12" s="5" customFormat="1" ht="105" customHeight="1">
      <c r="A200" s="16">
        <v>800</v>
      </c>
      <c r="B200" s="168" t="s">
        <v>411</v>
      </c>
      <c r="C200" s="126" t="s">
        <v>221</v>
      </c>
      <c r="D200" s="167" t="s">
        <v>411</v>
      </c>
      <c r="E200" s="13" t="s">
        <v>32</v>
      </c>
      <c r="F200" s="119" t="s">
        <v>211</v>
      </c>
      <c r="G200" s="231">
        <v>0</v>
      </c>
      <c r="H200" s="231">
        <v>0</v>
      </c>
      <c r="I200" s="231">
        <v>0</v>
      </c>
      <c r="J200" s="289">
        <v>31523.3</v>
      </c>
      <c r="K200" s="231">
        <v>57868</v>
      </c>
      <c r="L200" s="231">
        <v>0</v>
      </c>
    </row>
    <row r="201" spans="1:12" s="5" customFormat="1" ht="60.75" customHeight="1">
      <c r="A201" s="16">
        <v>800</v>
      </c>
      <c r="B201" s="104" t="s">
        <v>412</v>
      </c>
      <c r="C201" s="145" t="s">
        <v>333</v>
      </c>
      <c r="D201" s="18" t="s">
        <v>286</v>
      </c>
      <c r="E201" s="13" t="s">
        <v>32</v>
      </c>
      <c r="F201" s="119" t="s">
        <v>211</v>
      </c>
      <c r="G201" s="231">
        <v>694.8</v>
      </c>
      <c r="H201" s="231">
        <v>0</v>
      </c>
      <c r="I201" s="231">
        <v>694.8</v>
      </c>
      <c r="J201" s="289">
        <v>0</v>
      </c>
      <c r="K201" s="231">
        <v>0</v>
      </c>
      <c r="L201" s="231">
        <v>0</v>
      </c>
    </row>
    <row r="202" spans="1:12" s="5" customFormat="1" ht="84" customHeight="1">
      <c r="A202" s="16">
        <v>846</v>
      </c>
      <c r="B202" s="104" t="s">
        <v>288</v>
      </c>
      <c r="C202" s="145" t="s">
        <v>287</v>
      </c>
      <c r="D202" s="18" t="s">
        <v>288</v>
      </c>
      <c r="E202" s="13" t="s">
        <v>345</v>
      </c>
      <c r="F202" s="146" t="s">
        <v>211</v>
      </c>
      <c r="G202" s="231">
        <v>6224.2</v>
      </c>
      <c r="H202" s="231">
        <v>6224.2</v>
      </c>
      <c r="I202" s="231">
        <v>6224.2</v>
      </c>
      <c r="J202" s="289">
        <v>0</v>
      </c>
      <c r="K202" s="231">
        <v>0</v>
      </c>
      <c r="L202" s="231">
        <v>0</v>
      </c>
    </row>
    <row r="203" spans="1:12" s="5" customFormat="1" ht="70.5" customHeight="1" thickBot="1">
      <c r="A203" s="16">
        <v>846</v>
      </c>
      <c r="B203" s="104" t="s">
        <v>507</v>
      </c>
      <c r="C203" s="145" t="s">
        <v>287</v>
      </c>
      <c r="D203" s="29" t="s">
        <v>507</v>
      </c>
      <c r="E203" s="13" t="s">
        <v>345</v>
      </c>
      <c r="F203" s="146" t="s">
        <v>211</v>
      </c>
      <c r="G203" s="231">
        <v>0</v>
      </c>
      <c r="H203" s="231">
        <v>0</v>
      </c>
      <c r="I203" s="231">
        <v>0</v>
      </c>
      <c r="J203" s="289">
        <v>0</v>
      </c>
      <c r="K203" s="231">
        <v>0</v>
      </c>
      <c r="L203" s="231">
        <v>0</v>
      </c>
    </row>
    <row r="204" spans="1:12" s="5" customFormat="1" ht="60" customHeight="1">
      <c r="A204" s="16">
        <v>846</v>
      </c>
      <c r="B204" s="311" t="s">
        <v>504</v>
      </c>
      <c r="C204" s="312" t="s">
        <v>503</v>
      </c>
      <c r="D204" s="313" t="s">
        <v>504</v>
      </c>
      <c r="E204" s="13" t="s">
        <v>345</v>
      </c>
      <c r="F204" s="146" t="s">
        <v>211</v>
      </c>
      <c r="G204" s="231">
        <v>21281.9</v>
      </c>
      <c r="H204" s="231">
        <v>21281.9</v>
      </c>
      <c r="I204" s="231">
        <v>21281.9</v>
      </c>
      <c r="J204" s="289">
        <v>0</v>
      </c>
      <c r="K204" s="231">
        <v>0</v>
      </c>
      <c r="L204" s="231">
        <v>0</v>
      </c>
    </row>
    <row r="205" spans="1:12" s="5" customFormat="1" ht="84" customHeight="1">
      <c r="A205" s="16">
        <v>804</v>
      </c>
      <c r="B205" s="316" t="s">
        <v>509</v>
      </c>
      <c r="C205" s="312" t="s">
        <v>510</v>
      </c>
      <c r="D205" s="317" t="s">
        <v>509</v>
      </c>
      <c r="E205" s="13" t="s">
        <v>28</v>
      </c>
      <c r="F205" s="119" t="s">
        <v>211</v>
      </c>
      <c r="G205" s="231">
        <v>0</v>
      </c>
      <c r="H205" s="231">
        <v>0</v>
      </c>
      <c r="I205" s="231">
        <v>0</v>
      </c>
      <c r="J205" s="289">
        <v>1774.5</v>
      </c>
      <c r="K205" s="231">
        <v>2004.9</v>
      </c>
      <c r="L205" s="231">
        <v>0</v>
      </c>
    </row>
    <row r="206" spans="1:12" s="5" customFormat="1" ht="57.75" customHeight="1">
      <c r="A206" s="16">
        <v>800</v>
      </c>
      <c r="B206" s="316" t="s">
        <v>513</v>
      </c>
      <c r="C206" s="145" t="s">
        <v>512</v>
      </c>
      <c r="D206" s="317" t="s">
        <v>513</v>
      </c>
      <c r="E206" s="13" t="s">
        <v>32</v>
      </c>
      <c r="F206" s="119" t="s">
        <v>211</v>
      </c>
      <c r="G206" s="231">
        <v>0</v>
      </c>
      <c r="H206" s="231">
        <v>0</v>
      </c>
      <c r="I206" s="231">
        <v>0</v>
      </c>
      <c r="J206" s="289">
        <v>6232</v>
      </c>
      <c r="K206" s="231">
        <v>17530.2</v>
      </c>
      <c r="L206" s="231">
        <v>0</v>
      </c>
    </row>
    <row r="207" spans="1:12" s="5" customFormat="1" ht="60" customHeight="1">
      <c r="A207" s="16">
        <v>800</v>
      </c>
      <c r="B207" s="316" t="s">
        <v>511</v>
      </c>
      <c r="C207" s="145" t="s">
        <v>512</v>
      </c>
      <c r="D207" s="317" t="s">
        <v>511</v>
      </c>
      <c r="E207" s="13" t="s">
        <v>32</v>
      </c>
      <c r="F207" s="119" t="s">
        <v>211</v>
      </c>
      <c r="G207" s="231">
        <v>0</v>
      </c>
      <c r="H207" s="231">
        <v>0</v>
      </c>
      <c r="I207" s="231">
        <v>0</v>
      </c>
      <c r="J207" s="289">
        <v>25000</v>
      </c>
      <c r="K207" s="231">
        <v>120200</v>
      </c>
      <c r="L207" s="231">
        <v>0</v>
      </c>
    </row>
    <row r="208" spans="1:12" s="5" customFormat="1" ht="60" customHeight="1">
      <c r="A208" s="16">
        <v>800</v>
      </c>
      <c r="B208" s="316" t="s">
        <v>515</v>
      </c>
      <c r="C208" s="145" t="s">
        <v>514</v>
      </c>
      <c r="D208" s="317" t="s">
        <v>515</v>
      </c>
      <c r="E208" s="13" t="s">
        <v>32</v>
      </c>
      <c r="F208" s="119" t="s">
        <v>211</v>
      </c>
      <c r="G208" s="231">
        <v>0</v>
      </c>
      <c r="H208" s="231">
        <v>0</v>
      </c>
      <c r="I208" s="231">
        <v>0</v>
      </c>
      <c r="J208" s="289">
        <v>0</v>
      </c>
      <c r="K208" s="231">
        <v>106849.3</v>
      </c>
      <c r="L208" s="231">
        <v>0</v>
      </c>
    </row>
    <row r="209" spans="1:12" s="5" customFormat="1" ht="45" customHeight="1">
      <c r="A209" s="16"/>
      <c r="B209" s="266" t="s">
        <v>16</v>
      </c>
      <c r="C209" s="314" t="s">
        <v>218</v>
      </c>
      <c r="D209" s="315" t="s">
        <v>16</v>
      </c>
      <c r="E209" s="116"/>
      <c r="F209" s="119" t="s">
        <v>211</v>
      </c>
      <c r="G209" s="233">
        <f>G210+G211+G212+G213+G214+G215+G216+G217+G218+G219+G220+G221+G222+G223+G224+G225+G226+G227+G228+G229+G230+G231+G232+G233+G234+G235+G236+G237+G238+G239+G240+G241+G242+G243+G244+G245+G246+G247+G249+G248</f>
        <v>1804616.3000000003</v>
      </c>
      <c r="H209" s="233">
        <f t="shared" ref="H209:L209" si="57">H210+H211+H212+H213+H214+H215+H216+H217+H218+H219+H220+H221+H222+H223+H224+H225+H226+H227+H228+H229+H230+H231+H232+H233+H234+H235+H236+H237+H238+H239+H240+H241+H242+H243+H244+H245+H246+H247+H249+H248</f>
        <v>1360826.4999999995</v>
      </c>
      <c r="I209" s="233">
        <f t="shared" si="57"/>
        <v>1841357.0000000002</v>
      </c>
      <c r="J209" s="233">
        <f t="shared" si="57"/>
        <v>1788068.9999999991</v>
      </c>
      <c r="K209" s="233">
        <f t="shared" si="57"/>
        <v>1675449.7999999991</v>
      </c>
      <c r="L209" s="233">
        <f t="shared" si="57"/>
        <v>1654821.8999999992</v>
      </c>
    </row>
    <row r="210" spans="1:12" s="5" customFormat="1" ht="88.15" customHeight="1">
      <c r="A210" s="16">
        <v>804</v>
      </c>
      <c r="B210" s="171" t="s">
        <v>430</v>
      </c>
      <c r="C210" s="125" t="s">
        <v>219</v>
      </c>
      <c r="D210" s="123" t="s">
        <v>64</v>
      </c>
      <c r="E210" s="13" t="s">
        <v>28</v>
      </c>
      <c r="F210" s="119" t="s">
        <v>211</v>
      </c>
      <c r="G210" s="275">
        <v>11340.1</v>
      </c>
      <c r="H210" s="275">
        <v>7793.1</v>
      </c>
      <c r="I210" s="275">
        <v>12038.2</v>
      </c>
      <c r="J210" s="289">
        <v>15123.2</v>
      </c>
      <c r="K210" s="289">
        <v>12971.3</v>
      </c>
      <c r="L210" s="289">
        <v>12971.3</v>
      </c>
    </row>
    <row r="211" spans="1:12" s="5" customFormat="1" ht="63">
      <c r="A211" s="16">
        <v>804</v>
      </c>
      <c r="B211" s="171" t="s">
        <v>431</v>
      </c>
      <c r="C211" s="125" t="s">
        <v>277</v>
      </c>
      <c r="D211" s="123" t="s">
        <v>65</v>
      </c>
      <c r="E211" s="13" t="s">
        <v>28</v>
      </c>
      <c r="F211" s="119" t="s">
        <v>211</v>
      </c>
      <c r="G211" s="274">
        <v>31399.5</v>
      </c>
      <c r="H211" s="274">
        <v>22627.9</v>
      </c>
      <c r="I211" s="274">
        <v>31377.1</v>
      </c>
      <c r="J211" s="289">
        <v>31807.3</v>
      </c>
      <c r="K211" s="289">
        <v>31807.3</v>
      </c>
      <c r="L211" s="289">
        <v>31807.3</v>
      </c>
    </row>
    <row r="212" spans="1:12" s="5" customFormat="1" ht="57">
      <c r="A212" s="16">
        <v>804</v>
      </c>
      <c r="B212" s="171" t="s">
        <v>432</v>
      </c>
      <c r="C212" s="125" t="s">
        <v>220</v>
      </c>
      <c r="D212" s="123" t="s">
        <v>66</v>
      </c>
      <c r="E212" s="13" t="s">
        <v>28</v>
      </c>
      <c r="F212" s="119" t="s">
        <v>211</v>
      </c>
      <c r="G212" s="274">
        <v>5905.6</v>
      </c>
      <c r="H212" s="274">
        <v>4391.1000000000004</v>
      </c>
      <c r="I212" s="274">
        <v>6308.5</v>
      </c>
      <c r="J212" s="289">
        <v>6550.8</v>
      </c>
      <c r="K212" s="231">
        <v>6550.8</v>
      </c>
      <c r="L212" s="231">
        <v>6550.8</v>
      </c>
    </row>
    <row r="213" spans="1:12" s="5" customFormat="1" ht="68.25" customHeight="1">
      <c r="A213" s="16">
        <v>804</v>
      </c>
      <c r="B213" s="171" t="s">
        <v>433</v>
      </c>
      <c r="C213" s="125" t="s">
        <v>224</v>
      </c>
      <c r="D213" s="123" t="s">
        <v>67</v>
      </c>
      <c r="E213" s="13" t="s">
        <v>28</v>
      </c>
      <c r="F213" s="119" t="s">
        <v>211</v>
      </c>
      <c r="G213" s="274">
        <v>730887.4</v>
      </c>
      <c r="H213" s="274">
        <v>567000</v>
      </c>
      <c r="I213" s="274">
        <v>746713.4</v>
      </c>
      <c r="J213" s="289">
        <v>1112427.7</v>
      </c>
      <c r="K213" s="289">
        <v>1112427.7</v>
      </c>
      <c r="L213" s="289">
        <v>1112427.7</v>
      </c>
    </row>
    <row r="214" spans="1:12" s="5" customFormat="1" ht="63" customHeight="1">
      <c r="A214" s="16">
        <v>804</v>
      </c>
      <c r="B214" s="171" t="s">
        <v>434</v>
      </c>
      <c r="C214" s="125" t="s">
        <v>225</v>
      </c>
      <c r="D214" s="123" t="s">
        <v>68</v>
      </c>
      <c r="E214" s="13" t="s">
        <v>28</v>
      </c>
      <c r="F214" s="119" t="s">
        <v>211</v>
      </c>
      <c r="G214" s="274">
        <v>22924.9</v>
      </c>
      <c r="H214" s="274">
        <v>11485</v>
      </c>
      <c r="I214" s="274">
        <v>20294.599999999999</v>
      </c>
      <c r="J214" s="289">
        <v>22751.3</v>
      </c>
      <c r="K214" s="289">
        <v>21644</v>
      </c>
      <c r="L214" s="289">
        <v>21644</v>
      </c>
    </row>
    <row r="215" spans="1:12" s="5" customFormat="1" ht="47.25" customHeight="1">
      <c r="A215" s="16">
        <v>804</v>
      </c>
      <c r="B215" s="171" t="s">
        <v>435</v>
      </c>
      <c r="C215" s="125" t="s">
        <v>226</v>
      </c>
      <c r="D215" s="123" t="s">
        <v>69</v>
      </c>
      <c r="E215" s="13" t="s">
        <v>28</v>
      </c>
      <c r="F215" s="119" t="s">
        <v>211</v>
      </c>
      <c r="G215" s="274">
        <v>4315.7</v>
      </c>
      <c r="H215" s="274">
        <v>3350</v>
      </c>
      <c r="I215" s="274">
        <v>4315.7</v>
      </c>
      <c r="J215" s="289">
        <v>5429.4</v>
      </c>
      <c r="K215" s="231">
        <v>5429.4</v>
      </c>
      <c r="L215" s="231">
        <v>5429.4</v>
      </c>
    </row>
    <row r="216" spans="1:12" s="5" customFormat="1" ht="48.6" customHeight="1">
      <c r="A216" s="16">
        <v>804</v>
      </c>
      <c r="B216" s="210" t="s">
        <v>436</v>
      </c>
      <c r="C216" s="125" t="s">
        <v>227</v>
      </c>
      <c r="D216" s="130" t="s">
        <v>70</v>
      </c>
      <c r="E216" s="13" t="s">
        <v>28</v>
      </c>
      <c r="F216" s="119" t="s">
        <v>211</v>
      </c>
      <c r="G216" s="274">
        <v>270432.7</v>
      </c>
      <c r="H216" s="274">
        <v>180000</v>
      </c>
      <c r="I216" s="274">
        <v>280040.2</v>
      </c>
      <c r="J216" s="289">
        <v>0</v>
      </c>
      <c r="K216" s="289">
        <v>0</v>
      </c>
      <c r="L216" s="289">
        <v>0</v>
      </c>
    </row>
    <row r="217" spans="1:12" s="5" customFormat="1" ht="93.6" customHeight="1">
      <c r="A217" s="16">
        <v>805</v>
      </c>
      <c r="B217" s="211" t="s">
        <v>73</v>
      </c>
      <c r="C217" s="125" t="s">
        <v>229</v>
      </c>
      <c r="D217" s="131" t="s">
        <v>73</v>
      </c>
      <c r="E217" s="13" t="s">
        <v>29</v>
      </c>
      <c r="F217" s="119" t="s">
        <v>211</v>
      </c>
      <c r="G217" s="274">
        <v>5677</v>
      </c>
      <c r="H217" s="274">
        <v>5738.6</v>
      </c>
      <c r="I217" s="274">
        <v>5771.3</v>
      </c>
      <c r="J217" s="289">
        <v>16608</v>
      </c>
      <c r="K217" s="231">
        <v>17272.3</v>
      </c>
      <c r="L217" s="231">
        <v>17963.2</v>
      </c>
    </row>
    <row r="218" spans="1:12" s="5" customFormat="1" ht="80.45" customHeight="1" thickBot="1">
      <c r="A218" s="16">
        <v>805</v>
      </c>
      <c r="B218" s="171" t="s">
        <v>72</v>
      </c>
      <c r="C218" s="129" t="s">
        <v>228</v>
      </c>
      <c r="D218" s="123" t="s">
        <v>72</v>
      </c>
      <c r="E218" s="13" t="s">
        <v>29</v>
      </c>
      <c r="F218" s="119" t="s">
        <v>211</v>
      </c>
      <c r="G218" s="274">
        <v>18.100000000000001</v>
      </c>
      <c r="H218" s="274">
        <v>13.4</v>
      </c>
      <c r="I218" s="274">
        <v>18.100000000000001</v>
      </c>
      <c r="J218" s="289">
        <v>29.2</v>
      </c>
      <c r="K218" s="231">
        <v>19.7</v>
      </c>
      <c r="L218" s="231">
        <v>20.5</v>
      </c>
    </row>
    <row r="219" spans="1:12" s="5" customFormat="1" ht="60" customHeight="1" thickBot="1">
      <c r="A219" s="16">
        <v>805</v>
      </c>
      <c r="B219" s="171" t="s">
        <v>71</v>
      </c>
      <c r="C219" s="129" t="s">
        <v>247</v>
      </c>
      <c r="D219" s="123" t="s">
        <v>71</v>
      </c>
      <c r="E219" s="13" t="s">
        <v>29</v>
      </c>
      <c r="F219" s="119" t="s">
        <v>211</v>
      </c>
      <c r="G219" s="274">
        <v>31508.1</v>
      </c>
      <c r="H219" s="274">
        <v>22313</v>
      </c>
      <c r="I219" s="274">
        <v>31508.1</v>
      </c>
      <c r="J219" s="289">
        <v>36557</v>
      </c>
      <c r="K219" s="289">
        <v>36628.300000000003</v>
      </c>
      <c r="L219" s="289">
        <v>36818.699999999997</v>
      </c>
    </row>
    <row r="220" spans="1:12" s="5" customFormat="1" ht="56.45" customHeight="1" thickBot="1">
      <c r="A220" s="16">
        <v>805</v>
      </c>
      <c r="B220" s="212" t="s">
        <v>83</v>
      </c>
      <c r="C220" s="129" t="s">
        <v>259</v>
      </c>
      <c r="D220" s="128" t="s">
        <v>83</v>
      </c>
      <c r="E220" s="13" t="s">
        <v>29</v>
      </c>
      <c r="F220" s="119" t="s">
        <v>211</v>
      </c>
      <c r="G220" s="274">
        <v>10317</v>
      </c>
      <c r="H220" s="274">
        <v>5122</v>
      </c>
      <c r="I220" s="274">
        <v>9317</v>
      </c>
      <c r="J220" s="289">
        <v>11542.7</v>
      </c>
      <c r="K220" s="289">
        <v>11542.7</v>
      </c>
      <c r="L220" s="289">
        <v>11542.7</v>
      </c>
    </row>
    <row r="221" spans="1:12" s="5" customFormat="1" ht="80.25" customHeight="1" thickBot="1">
      <c r="A221" s="16">
        <v>805</v>
      </c>
      <c r="B221" s="205" t="s">
        <v>437</v>
      </c>
      <c r="C221" s="129" t="s">
        <v>245</v>
      </c>
      <c r="D221" s="121" t="s">
        <v>52</v>
      </c>
      <c r="E221" s="13" t="s">
        <v>29</v>
      </c>
      <c r="F221" s="119" t="s">
        <v>211</v>
      </c>
      <c r="G221" s="274">
        <v>31470</v>
      </c>
      <c r="H221" s="274">
        <v>23006</v>
      </c>
      <c r="I221" s="274">
        <v>30970</v>
      </c>
      <c r="J221" s="289">
        <v>30694.799999999999</v>
      </c>
      <c r="K221" s="289">
        <v>30694.7</v>
      </c>
      <c r="L221" s="289">
        <v>30694.7</v>
      </c>
    </row>
    <row r="222" spans="1:12" s="5" customFormat="1" ht="86.25" thickBot="1">
      <c r="A222" s="16">
        <v>805</v>
      </c>
      <c r="B222" s="205" t="s">
        <v>438</v>
      </c>
      <c r="C222" s="129" t="s">
        <v>246</v>
      </c>
      <c r="D222" s="121" t="s">
        <v>82</v>
      </c>
      <c r="E222" s="13" t="s">
        <v>29</v>
      </c>
      <c r="F222" s="119" t="s">
        <v>211</v>
      </c>
      <c r="G222" s="274">
        <v>97991.8</v>
      </c>
      <c r="H222" s="274">
        <v>72160</v>
      </c>
      <c r="I222" s="274">
        <v>97991.8</v>
      </c>
      <c r="J222" s="289">
        <v>86885.9</v>
      </c>
      <c r="K222" s="289">
        <v>86885.9</v>
      </c>
      <c r="L222" s="289">
        <v>86885.9</v>
      </c>
    </row>
    <row r="223" spans="1:12" s="5" customFormat="1" ht="55.9" customHeight="1" thickBot="1">
      <c r="A223" s="16">
        <v>805</v>
      </c>
      <c r="B223" s="205" t="s">
        <v>439</v>
      </c>
      <c r="C223" s="129" t="s">
        <v>244</v>
      </c>
      <c r="D223" s="121" t="s">
        <v>81</v>
      </c>
      <c r="E223" s="13" t="s">
        <v>29</v>
      </c>
      <c r="F223" s="119" t="s">
        <v>211</v>
      </c>
      <c r="G223" s="274">
        <v>27571.200000000001</v>
      </c>
      <c r="H223" s="274">
        <v>19436.599999999999</v>
      </c>
      <c r="I223" s="274">
        <v>26771.200000000001</v>
      </c>
      <c r="J223" s="289">
        <v>26830.799999999999</v>
      </c>
      <c r="K223" s="289">
        <v>26830.799999999999</v>
      </c>
      <c r="L223" s="289">
        <v>26830.799999999999</v>
      </c>
    </row>
    <row r="224" spans="1:12" s="5" customFormat="1" ht="85.5">
      <c r="A224" s="16">
        <v>805</v>
      </c>
      <c r="B224" s="205" t="s">
        <v>440</v>
      </c>
      <c r="C224" s="132" t="s">
        <v>243</v>
      </c>
      <c r="D224" s="121" t="s">
        <v>78</v>
      </c>
      <c r="E224" s="13" t="s">
        <v>29</v>
      </c>
      <c r="F224" s="119" t="s">
        <v>211</v>
      </c>
      <c r="G224" s="274">
        <v>12450.6</v>
      </c>
      <c r="H224" s="274">
        <v>9088.7000000000007</v>
      </c>
      <c r="I224" s="274">
        <v>12450.6</v>
      </c>
      <c r="J224" s="289">
        <v>12829</v>
      </c>
      <c r="K224" s="289">
        <v>12828.9</v>
      </c>
      <c r="L224" s="289">
        <v>12828.9</v>
      </c>
    </row>
    <row r="225" spans="1:12" s="5" customFormat="1" ht="85.5">
      <c r="A225" s="16">
        <v>805</v>
      </c>
      <c r="B225" s="213" t="s">
        <v>441</v>
      </c>
      <c r="C225" s="125" t="s">
        <v>260</v>
      </c>
      <c r="D225" s="133" t="s">
        <v>79</v>
      </c>
      <c r="E225" s="13" t="s">
        <v>29</v>
      </c>
      <c r="F225" s="119" t="s">
        <v>211</v>
      </c>
      <c r="G225" s="274">
        <v>26091</v>
      </c>
      <c r="H225" s="274">
        <v>17346.900000000001</v>
      </c>
      <c r="I225" s="274">
        <v>25391</v>
      </c>
      <c r="J225" s="289">
        <v>22059.9</v>
      </c>
      <c r="K225" s="289">
        <v>22059.9</v>
      </c>
      <c r="L225" s="289">
        <v>22059.9</v>
      </c>
    </row>
    <row r="226" spans="1:12" s="5" customFormat="1" ht="86.25" thickBot="1">
      <c r="A226" s="16">
        <v>805</v>
      </c>
      <c r="B226" s="212" t="s">
        <v>442</v>
      </c>
      <c r="C226" s="129" t="s">
        <v>422</v>
      </c>
      <c r="D226" s="128" t="s">
        <v>80</v>
      </c>
      <c r="E226" s="13" t="s">
        <v>29</v>
      </c>
      <c r="F226" s="119" t="s">
        <v>211</v>
      </c>
      <c r="G226" s="231">
        <v>17.3</v>
      </c>
      <c r="H226" s="231">
        <v>9.6</v>
      </c>
      <c r="I226" s="231">
        <v>17.3</v>
      </c>
      <c r="J226" s="289">
        <v>17.3</v>
      </c>
      <c r="K226" s="289">
        <v>19.3</v>
      </c>
      <c r="L226" s="289">
        <v>20.6</v>
      </c>
    </row>
    <row r="227" spans="1:12" s="5" customFormat="1" ht="94.9" customHeight="1" thickBot="1">
      <c r="A227" s="16">
        <v>805</v>
      </c>
      <c r="B227" s="205" t="s">
        <v>270</v>
      </c>
      <c r="C227" s="134" t="s">
        <v>267</v>
      </c>
      <c r="D227" s="121" t="s">
        <v>270</v>
      </c>
      <c r="E227" s="13" t="s">
        <v>29</v>
      </c>
      <c r="F227" s="119" t="s">
        <v>211</v>
      </c>
      <c r="G227" s="274">
        <v>773</v>
      </c>
      <c r="H227" s="274">
        <v>587.5</v>
      </c>
      <c r="I227" s="274">
        <v>881</v>
      </c>
      <c r="J227" s="289">
        <v>762.2</v>
      </c>
      <c r="K227" s="231">
        <v>468.7</v>
      </c>
      <c r="L227" s="231">
        <v>170.8</v>
      </c>
    </row>
    <row r="228" spans="1:12" s="5" customFormat="1" ht="86.25" thickBot="1">
      <c r="A228" s="16">
        <v>805</v>
      </c>
      <c r="B228" s="205" t="s">
        <v>54</v>
      </c>
      <c r="C228" s="129" t="s">
        <v>242</v>
      </c>
      <c r="D228" s="121" t="s">
        <v>54</v>
      </c>
      <c r="E228" s="13" t="s">
        <v>29</v>
      </c>
      <c r="F228" s="119" t="s">
        <v>211</v>
      </c>
      <c r="G228" s="274">
        <v>58562.8</v>
      </c>
      <c r="H228" s="274">
        <v>49135.8</v>
      </c>
      <c r="I228" s="274">
        <v>58562.8</v>
      </c>
      <c r="J228" s="289">
        <v>58630.7</v>
      </c>
      <c r="K228" s="231">
        <v>36051.1</v>
      </c>
      <c r="L228" s="231">
        <v>13139.5</v>
      </c>
    </row>
    <row r="229" spans="1:12" s="5" customFormat="1" ht="70.900000000000006" customHeight="1" thickBot="1">
      <c r="A229" s="16">
        <v>805</v>
      </c>
      <c r="B229" s="214" t="s">
        <v>269</v>
      </c>
      <c r="C229" s="136" t="s">
        <v>268</v>
      </c>
      <c r="D229" s="135" t="s">
        <v>269</v>
      </c>
      <c r="E229" s="13" t="s">
        <v>29</v>
      </c>
      <c r="F229" s="119" t="s">
        <v>211</v>
      </c>
      <c r="G229" s="274">
        <v>951.8</v>
      </c>
      <c r="H229" s="274">
        <v>674.4</v>
      </c>
      <c r="I229" s="274">
        <v>951.8</v>
      </c>
      <c r="J229" s="289">
        <v>1061.0999999999999</v>
      </c>
      <c r="K229" s="231">
        <v>1131.5</v>
      </c>
      <c r="L229" s="231">
        <v>1209.0999999999999</v>
      </c>
    </row>
    <row r="230" spans="1:12" s="5" customFormat="1" ht="101.25" customHeight="1">
      <c r="A230" s="16">
        <v>805</v>
      </c>
      <c r="B230" s="215" t="s">
        <v>443</v>
      </c>
      <c r="C230" s="132" t="s">
        <v>240</v>
      </c>
      <c r="D230" s="137" t="s">
        <v>53</v>
      </c>
      <c r="E230" s="138" t="s">
        <v>29</v>
      </c>
      <c r="F230" s="119" t="s">
        <v>211</v>
      </c>
      <c r="G230" s="274">
        <v>102663.2</v>
      </c>
      <c r="H230" s="274">
        <v>77914.600000000006</v>
      </c>
      <c r="I230" s="274">
        <v>102663.2</v>
      </c>
      <c r="J230" s="289">
        <v>114983.4</v>
      </c>
      <c r="K230" s="289">
        <v>114983.4</v>
      </c>
      <c r="L230" s="289">
        <v>114983.4</v>
      </c>
    </row>
    <row r="231" spans="1:12" s="5" customFormat="1" ht="68.45" customHeight="1">
      <c r="A231" s="16">
        <v>805</v>
      </c>
      <c r="B231" s="205" t="s">
        <v>444</v>
      </c>
      <c r="C231" s="125" t="s">
        <v>239</v>
      </c>
      <c r="D231" s="121" t="s">
        <v>51</v>
      </c>
      <c r="E231" s="138" t="s">
        <v>29</v>
      </c>
      <c r="F231" s="119" t="s">
        <v>211</v>
      </c>
      <c r="G231" s="274">
        <v>8123.5</v>
      </c>
      <c r="H231" s="274">
        <v>4527.3999999999996</v>
      </c>
      <c r="I231" s="274">
        <v>8823.5</v>
      </c>
      <c r="J231" s="289">
        <v>4000</v>
      </c>
      <c r="K231" s="289">
        <v>4000</v>
      </c>
      <c r="L231" s="289">
        <v>4000</v>
      </c>
    </row>
    <row r="232" spans="1:12" s="5" customFormat="1" ht="80.25" customHeight="1">
      <c r="A232" s="16">
        <v>804</v>
      </c>
      <c r="B232" s="205" t="s">
        <v>445</v>
      </c>
      <c r="C232" s="125" t="s">
        <v>241</v>
      </c>
      <c r="D232" s="121" t="s">
        <v>63</v>
      </c>
      <c r="E232" s="13" t="s">
        <v>28</v>
      </c>
      <c r="F232" s="119" t="s">
        <v>211</v>
      </c>
      <c r="G232" s="274">
        <v>4139.8</v>
      </c>
      <c r="H232" s="274">
        <v>3303.9</v>
      </c>
      <c r="I232" s="274">
        <v>4139.8</v>
      </c>
      <c r="J232" s="289">
        <v>4368.8999999999996</v>
      </c>
      <c r="K232" s="289">
        <v>4369</v>
      </c>
      <c r="L232" s="289">
        <v>4369</v>
      </c>
    </row>
    <row r="233" spans="1:12" s="5" customFormat="1" ht="69" customHeight="1">
      <c r="A233" s="16">
        <v>804</v>
      </c>
      <c r="B233" s="205" t="s">
        <v>446</v>
      </c>
      <c r="C233" s="125" t="s">
        <v>238</v>
      </c>
      <c r="D233" s="121" t="s">
        <v>55</v>
      </c>
      <c r="E233" s="13" t="s">
        <v>28</v>
      </c>
      <c r="F233" s="119" t="s">
        <v>211</v>
      </c>
      <c r="G233" s="274">
        <v>374</v>
      </c>
      <c r="H233" s="274">
        <v>350</v>
      </c>
      <c r="I233" s="274">
        <v>374</v>
      </c>
      <c r="J233" s="289">
        <v>1096.7</v>
      </c>
      <c r="K233" s="289">
        <v>1096.7</v>
      </c>
      <c r="L233" s="289">
        <v>1096.7</v>
      </c>
    </row>
    <row r="234" spans="1:12" s="5" customFormat="1" ht="66.75" customHeight="1">
      <c r="A234" s="16">
        <v>804</v>
      </c>
      <c r="B234" s="205" t="s">
        <v>447</v>
      </c>
      <c r="C234" s="125" t="s">
        <v>237</v>
      </c>
      <c r="D234" s="121" t="s">
        <v>58</v>
      </c>
      <c r="E234" s="13" t="s">
        <v>28</v>
      </c>
      <c r="F234" s="119" t="s">
        <v>211</v>
      </c>
      <c r="G234" s="274">
        <v>74.8</v>
      </c>
      <c r="H234" s="274">
        <v>50</v>
      </c>
      <c r="I234" s="274">
        <v>74.8</v>
      </c>
      <c r="J234" s="289">
        <v>90.5</v>
      </c>
      <c r="K234" s="289">
        <v>90.5</v>
      </c>
      <c r="L234" s="289">
        <v>90.5</v>
      </c>
    </row>
    <row r="235" spans="1:12" s="5" customFormat="1" ht="79.5" customHeight="1" thickBot="1">
      <c r="A235" s="16">
        <v>805</v>
      </c>
      <c r="B235" s="205" t="s">
        <v>448</v>
      </c>
      <c r="C235" s="129" t="s">
        <v>231</v>
      </c>
      <c r="D235" s="121" t="s">
        <v>59</v>
      </c>
      <c r="E235" s="13" t="s">
        <v>29</v>
      </c>
      <c r="F235" s="119" t="s">
        <v>211</v>
      </c>
      <c r="G235" s="274">
        <v>1.2</v>
      </c>
      <c r="H235" s="274">
        <v>0.4</v>
      </c>
      <c r="I235" s="274">
        <v>1.2</v>
      </c>
      <c r="J235" s="289">
        <v>1.2</v>
      </c>
      <c r="K235" s="231">
        <v>1.2</v>
      </c>
      <c r="L235" s="231">
        <v>1.2</v>
      </c>
    </row>
    <row r="236" spans="1:12" s="5" customFormat="1" ht="82.5" customHeight="1" thickBot="1">
      <c r="A236" s="16">
        <v>805</v>
      </c>
      <c r="B236" s="205" t="s">
        <v>57</v>
      </c>
      <c r="C236" s="129" t="s">
        <v>230</v>
      </c>
      <c r="D236" s="121" t="s">
        <v>57</v>
      </c>
      <c r="E236" s="13" t="s">
        <v>29</v>
      </c>
      <c r="F236" s="119" t="s">
        <v>211</v>
      </c>
      <c r="G236" s="274">
        <v>1560</v>
      </c>
      <c r="H236" s="274">
        <v>1322</v>
      </c>
      <c r="I236" s="274">
        <v>1560</v>
      </c>
      <c r="J236" s="289">
        <v>2221.4</v>
      </c>
      <c r="K236" s="231">
        <v>2221.4</v>
      </c>
      <c r="L236" s="231">
        <v>2221.4</v>
      </c>
    </row>
    <row r="237" spans="1:12" s="5" customFormat="1" ht="71.25" customHeight="1">
      <c r="A237" s="16">
        <v>800</v>
      </c>
      <c r="B237" s="205" t="s">
        <v>56</v>
      </c>
      <c r="C237" s="125" t="s">
        <v>232</v>
      </c>
      <c r="D237" s="121" t="s">
        <v>56</v>
      </c>
      <c r="E237" s="13" t="s">
        <v>32</v>
      </c>
      <c r="F237" s="119" t="s">
        <v>211</v>
      </c>
      <c r="G237" s="274">
        <v>13.5</v>
      </c>
      <c r="H237" s="274">
        <v>13.5</v>
      </c>
      <c r="I237" s="274">
        <v>13.5</v>
      </c>
      <c r="J237" s="289">
        <v>0</v>
      </c>
      <c r="K237" s="289">
        <v>0</v>
      </c>
      <c r="L237" s="289">
        <v>0</v>
      </c>
    </row>
    <row r="238" spans="1:12" s="5" customFormat="1" ht="61.5" customHeight="1">
      <c r="A238" s="16">
        <v>800</v>
      </c>
      <c r="B238" s="205" t="s">
        <v>60</v>
      </c>
      <c r="C238" s="125" t="s">
        <v>233</v>
      </c>
      <c r="D238" s="121" t="s">
        <v>60</v>
      </c>
      <c r="E238" s="13" t="s">
        <v>32</v>
      </c>
      <c r="F238" s="119" t="s">
        <v>211</v>
      </c>
      <c r="G238" s="274">
        <v>3546.7</v>
      </c>
      <c r="H238" s="274">
        <v>3546.7</v>
      </c>
      <c r="I238" s="274">
        <v>3499.9</v>
      </c>
      <c r="J238" s="289">
        <v>1696.9</v>
      </c>
      <c r="K238" s="289">
        <v>1696.9</v>
      </c>
      <c r="L238" s="289">
        <v>1696.9</v>
      </c>
    </row>
    <row r="239" spans="1:12" s="5" customFormat="1" ht="75.599999999999994" customHeight="1">
      <c r="A239" s="16">
        <v>800</v>
      </c>
      <c r="B239" s="206" t="s">
        <v>264</v>
      </c>
      <c r="C239" s="223" t="s">
        <v>271</v>
      </c>
      <c r="D239" s="124" t="s">
        <v>264</v>
      </c>
      <c r="E239" s="13" t="s">
        <v>32</v>
      </c>
      <c r="F239" s="119" t="s">
        <v>211</v>
      </c>
      <c r="G239" s="274">
        <v>38.6</v>
      </c>
      <c r="H239" s="274">
        <v>19.399999999999999</v>
      </c>
      <c r="I239" s="231">
        <v>38.6</v>
      </c>
      <c r="J239" s="289">
        <v>0.9</v>
      </c>
      <c r="K239" s="231">
        <v>0.9</v>
      </c>
      <c r="L239" s="231">
        <v>0.8</v>
      </c>
    </row>
    <row r="240" spans="1:12" s="5" customFormat="1" ht="49.9" customHeight="1">
      <c r="A240" s="16">
        <v>800</v>
      </c>
      <c r="B240" s="216" t="s">
        <v>263</v>
      </c>
      <c r="C240" s="145" t="s">
        <v>236</v>
      </c>
      <c r="D240" s="139" t="s">
        <v>263</v>
      </c>
      <c r="E240" s="13" t="s">
        <v>32</v>
      </c>
      <c r="F240" s="119" t="s">
        <v>211</v>
      </c>
      <c r="G240" s="274">
        <v>1524.2</v>
      </c>
      <c r="H240" s="274">
        <v>797.9</v>
      </c>
      <c r="I240" s="274">
        <v>1524.2</v>
      </c>
      <c r="J240" s="289">
        <v>1601.7</v>
      </c>
      <c r="K240" s="231">
        <v>1750.5</v>
      </c>
      <c r="L240" s="231">
        <v>1983.4</v>
      </c>
    </row>
    <row r="241" spans="1:12" s="5" customFormat="1" ht="57">
      <c r="A241" s="16">
        <v>800</v>
      </c>
      <c r="B241" s="205" t="s">
        <v>62</v>
      </c>
      <c r="C241" s="145" t="s">
        <v>234</v>
      </c>
      <c r="D241" s="121" t="s">
        <v>62</v>
      </c>
      <c r="E241" s="13" t="s">
        <v>32</v>
      </c>
      <c r="F241" s="119" t="s">
        <v>211</v>
      </c>
      <c r="G241" s="274">
        <v>2779.5</v>
      </c>
      <c r="H241" s="274">
        <v>1936.5</v>
      </c>
      <c r="I241" s="289">
        <v>2779.5</v>
      </c>
      <c r="J241" s="289">
        <v>3296.7</v>
      </c>
      <c r="K241" s="289">
        <v>3296.7</v>
      </c>
      <c r="L241" s="289">
        <v>3296.7</v>
      </c>
    </row>
    <row r="242" spans="1:12" s="5" customFormat="1" ht="57">
      <c r="A242" s="16">
        <v>800</v>
      </c>
      <c r="B242" s="205" t="s">
        <v>61</v>
      </c>
      <c r="C242" s="145" t="s">
        <v>235</v>
      </c>
      <c r="D242" s="121" t="s">
        <v>61</v>
      </c>
      <c r="E242" s="13" t="s">
        <v>32</v>
      </c>
      <c r="F242" s="119" t="s">
        <v>211</v>
      </c>
      <c r="G242" s="274">
        <v>32.200000000000003</v>
      </c>
      <c r="H242" s="274">
        <v>23.4</v>
      </c>
      <c r="I242" s="274">
        <v>32.200000000000003</v>
      </c>
      <c r="J242" s="289">
        <v>28.5</v>
      </c>
      <c r="K242" s="289">
        <v>28.5</v>
      </c>
      <c r="L242" s="289">
        <v>28.5</v>
      </c>
    </row>
    <row r="243" spans="1:12" s="5" customFormat="1" ht="85.5" customHeight="1">
      <c r="A243" s="16">
        <v>805</v>
      </c>
      <c r="B243" s="216" t="s">
        <v>261</v>
      </c>
      <c r="C243" s="302" t="s">
        <v>262</v>
      </c>
      <c r="D243" s="139" t="s">
        <v>261</v>
      </c>
      <c r="E243" s="13" t="s">
        <v>29</v>
      </c>
      <c r="F243" s="119" t="s">
        <v>211</v>
      </c>
      <c r="G243" s="274">
        <v>68381.899999999994</v>
      </c>
      <c r="H243" s="274">
        <v>60814.5</v>
      </c>
      <c r="I243" s="274">
        <v>75883.899999999994</v>
      </c>
      <c r="J243" s="289">
        <v>0</v>
      </c>
      <c r="K243" s="231">
        <v>0</v>
      </c>
      <c r="L243" s="231">
        <v>0</v>
      </c>
    </row>
    <row r="244" spans="1:12" s="5" customFormat="1" ht="86.25" customHeight="1">
      <c r="A244" s="16">
        <v>805</v>
      </c>
      <c r="B244" s="171" t="s">
        <v>350</v>
      </c>
      <c r="C244" s="144" t="s">
        <v>335</v>
      </c>
      <c r="D244" s="123" t="s">
        <v>350</v>
      </c>
      <c r="E244" s="13" t="s">
        <v>29</v>
      </c>
      <c r="F244" s="119" t="s">
        <v>211</v>
      </c>
      <c r="G244" s="274">
        <v>1986</v>
      </c>
      <c r="H244" s="274">
        <v>1575.1</v>
      </c>
      <c r="I244" s="274">
        <v>2080</v>
      </c>
      <c r="J244" s="289">
        <v>1125.9000000000001</v>
      </c>
      <c r="K244" s="231">
        <v>0</v>
      </c>
      <c r="L244" s="231">
        <v>0</v>
      </c>
    </row>
    <row r="245" spans="1:12" s="5" customFormat="1" ht="86.25" customHeight="1">
      <c r="A245" s="16">
        <v>805</v>
      </c>
      <c r="B245" s="168" t="s">
        <v>336</v>
      </c>
      <c r="C245" s="144" t="s">
        <v>418</v>
      </c>
      <c r="D245" s="168" t="s">
        <v>336</v>
      </c>
      <c r="E245" s="13" t="s">
        <v>29</v>
      </c>
      <c r="F245" s="119" t="s">
        <v>211</v>
      </c>
      <c r="G245" s="274">
        <v>155221.29999999999</v>
      </c>
      <c r="H245" s="274">
        <v>130689.5</v>
      </c>
      <c r="I245" s="274">
        <v>162628.70000000001</v>
      </c>
      <c r="J245" s="289">
        <v>86620.800000000003</v>
      </c>
      <c r="K245" s="231">
        <v>0</v>
      </c>
      <c r="L245" s="231">
        <v>0</v>
      </c>
    </row>
    <row r="246" spans="1:12" s="5" customFormat="1" ht="57.75" customHeight="1">
      <c r="A246" s="16">
        <v>804</v>
      </c>
      <c r="B246" s="170" t="s">
        <v>340</v>
      </c>
      <c r="C246" s="303" t="s">
        <v>338</v>
      </c>
      <c r="D246" s="170" t="s">
        <v>340</v>
      </c>
      <c r="E246" s="13" t="s">
        <v>28</v>
      </c>
      <c r="F246" s="119" t="s">
        <v>211</v>
      </c>
      <c r="G246" s="274">
        <v>28427.599999999999</v>
      </c>
      <c r="H246" s="274">
        <v>20320.599999999999</v>
      </c>
      <c r="I246" s="274">
        <v>28427.599999999999</v>
      </c>
      <c r="J246" s="289">
        <v>28748.2</v>
      </c>
      <c r="K246" s="231">
        <v>29060.6</v>
      </c>
      <c r="L246" s="231">
        <v>29060.6</v>
      </c>
    </row>
    <row r="247" spans="1:12" s="5" customFormat="1" ht="67.5" customHeight="1">
      <c r="A247" s="16">
        <v>804</v>
      </c>
      <c r="B247" s="171" t="s">
        <v>337</v>
      </c>
      <c r="C247" s="144" t="s">
        <v>339</v>
      </c>
      <c r="D247" s="171" t="s">
        <v>337</v>
      </c>
      <c r="E247" s="13" t="s">
        <v>28</v>
      </c>
      <c r="F247" s="119" t="s">
        <v>211</v>
      </c>
      <c r="G247" s="274">
        <v>32453.200000000001</v>
      </c>
      <c r="H247" s="274">
        <v>19890</v>
      </c>
      <c r="I247" s="274">
        <v>32453.200000000001</v>
      </c>
      <c r="J247" s="289">
        <v>35435</v>
      </c>
      <c r="K247" s="231">
        <v>35435.199999999997</v>
      </c>
      <c r="L247" s="231">
        <v>36823</v>
      </c>
    </row>
    <row r="248" spans="1:12" s="5" customFormat="1" ht="67.5" customHeight="1">
      <c r="A248" s="16">
        <v>805</v>
      </c>
      <c r="B248" s="166" t="s">
        <v>449</v>
      </c>
      <c r="C248" s="145" t="s">
        <v>343</v>
      </c>
      <c r="D248" s="166" t="s">
        <v>344</v>
      </c>
      <c r="E248" s="13" t="s">
        <v>29</v>
      </c>
      <c r="F248" s="119" t="s">
        <v>211</v>
      </c>
      <c r="G248" s="274">
        <v>128.1</v>
      </c>
      <c r="H248" s="274">
        <v>95</v>
      </c>
      <c r="I248" s="274">
        <v>128.1</v>
      </c>
      <c r="J248" s="289">
        <v>218.6</v>
      </c>
      <c r="K248" s="289">
        <v>218.6</v>
      </c>
      <c r="L248" s="289">
        <v>218.6</v>
      </c>
    </row>
    <row r="249" spans="1:12" s="5" customFormat="1" ht="85.5" customHeight="1">
      <c r="A249" s="16">
        <v>805</v>
      </c>
      <c r="B249" s="166" t="s">
        <v>420</v>
      </c>
      <c r="C249" s="144" t="s">
        <v>421</v>
      </c>
      <c r="D249" s="166" t="s">
        <v>420</v>
      </c>
      <c r="E249" s="13" t="s">
        <v>29</v>
      </c>
      <c r="F249" s="119" t="s">
        <v>211</v>
      </c>
      <c r="G249" s="274">
        <v>12541.4</v>
      </c>
      <c r="H249" s="274">
        <v>12356.5</v>
      </c>
      <c r="I249" s="274">
        <v>12541.4</v>
      </c>
      <c r="J249" s="289">
        <v>3935.4</v>
      </c>
      <c r="K249" s="289">
        <v>3935.4</v>
      </c>
      <c r="L249" s="289">
        <v>3935.4</v>
      </c>
    </row>
    <row r="250" spans="1:12" s="5" customFormat="1" ht="43.15" customHeight="1">
      <c r="A250" s="16"/>
      <c r="B250" s="140" t="s">
        <v>17</v>
      </c>
      <c r="C250" s="25" t="s">
        <v>265</v>
      </c>
      <c r="D250" s="140" t="s">
        <v>17</v>
      </c>
      <c r="E250" s="28"/>
      <c r="F250" s="119" t="s">
        <v>211</v>
      </c>
      <c r="G250" s="230">
        <f>G251+G253+G254+G255+G256+G257+G258+G259</f>
        <v>38832</v>
      </c>
      <c r="H250" s="230">
        <f>H251+H253+H254+H255+H256+H257+H258+H259</f>
        <v>26009.600000000002</v>
      </c>
      <c r="I250" s="230">
        <f t="shared" ref="I250" si="58">I251+I253+I254+I255+I256+I257+I258+I259</f>
        <v>38814</v>
      </c>
      <c r="J250" s="230">
        <f>J251+J253+J254+J255+J256+J257+J258+J259+J260</f>
        <v>21639</v>
      </c>
      <c r="K250" s="230">
        <f t="shared" ref="K250:L250" si="59">K251+K253+K254+K255+K256+K257+K258+K259+K260</f>
        <v>670.5</v>
      </c>
      <c r="L250" s="230">
        <f t="shared" si="59"/>
        <v>670.5</v>
      </c>
    </row>
    <row r="251" spans="1:12" s="5" customFormat="1" ht="93" customHeight="1">
      <c r="A251" s="16">
        <v>801</v>
      </c>
      <c r="B251" s="217" t="s">
        <v>50</v>
      </c>
      <c r="C251" s="141" t="s">
        <v>266</v>
      </c>
      <c r="D251" s="217" t="s">
        <v>50</v>
      </c>
      <c r="E251" s="13" t="s">
        <v>49</v>
      </c>
      <c r="F251" s="119" t="s">
        <v>211</v>
      </c>
      <c r="G251" s="231">
        <v>22642.799999999999</v>
      </c>
      <c r="H251" s="231">
        <v>17064.5</v>
      </c>
      <c r="I251" s="231">
        <v>22563.599999999999</v>
      </c>
      <c r="J251" s="231">
        <v>19668.5</v>
      </c>
      <c r="K251" s="231">
        <v>0</v>
      </c>
      <c r="L251" s="231">
        <v>0</v>
      </c>
    </row>
    <row r="252" spans="1:12" s="5" customFormat="1" ht="120.6" hidden="1" customHeight="1">
      <c r="A252" s="16"/>
      <c r="B252" s="117"/>
      <c r="C252" s="25" t="s">
        <v>278</v>
      </c>
      <c r="D252" s="142" t="s">
        <v>120</v>
      </c>
      <c r="E252" s="13"/>
      <c r="F252" s="119" t="s">
        <v>211</v>
      </c>
      <c r="G252" s="175">
        <v>0</v>
      </c>
      <c r="H252" s="239">
        <v>3381.4</v>
      </c>
      <c r="I252" s="175">
        <v>0</v>
      </c>
      <c r="J252" s="228"/>
      <c r="K252" s="227"/>
      <c r="L252" s="227"/>
    </row>
    <row r="253" spans="1:12" s="5" customFormat="1" ht="81.75" customHeight="1">
      <c r="A253" s="16">
        <v>804</v>
      </c>
      <c r="B253" s="276" t="s">
        <v>491</v>
      </c>
      <c r="C253" s="141" t="s">
        <v>492</v>
      </c>
      <c r="D253" s="276" t="s">
        <v>491</v>
      </c>
      <c r="E253" s="13" t="s">
        <v>28</v>
      </c>
      <c r="F253" s="119" t="s">
        <v>211</v>
      </c>
      <c r="G253" s="231">
        <v>1000</v>
      </c>
      <c r="H253" s="233">
        <v>1000</v>
      </c>
      <c r="I253" s="231">
        <v>1000</v>
      </c>
      <c r="J253" s="289">
        <v>1000</v>
      </c>
      <c r="K253" s="231">
        <v>0</v>
      </c>
      <c r="L253" s="231">
        <v>0</v>
      </c>
    </row>
    <row r="254" spans="1:12" s="5" customFormat="1" ht="48.75" customHeight="1">
      <c r="A254" s="16">
        <v>802</v>
      </c>
      <c r="B254" s="170" t="s">
        <v>520</v>
      </c>
      <c r="C254" s="141" t="s">
        <v>493</v>
      </c>
      <c r="D254" s="170" t="s">
        <v>486</v>
      </c>
      <c r="E254" s="13" t="s">
        <v>308</v>
      </c>
      <c r="F254" s="119" t="s">
        <v>211</v>
      </c>
      <c r="G254" s="231">
        <v>5062</v>
      </c>
      <c r="H254" s="233">
        <v>1167.7</v>
      </c>
      <c r="I254" s="231">
        <v>5062</v>
      </c>
      <c r="J254" s="289">
        <v>0</v>
      </c>
      <c r="K254" s="231">
        <v>0</v>
      </c>
      <c r="L254" s="231">
        <v>0</v>
      </c>
    </row>
    <row r="255" spans="1:12" s="5" customFormat="1" ht="77.25" customHeight="1">
      <c r="A255" s="16">
        <v>846</v>
      </c>
      <c r="B255" s="170" t="s">
        <v>487</v>
      </c>
      <c r="C255" s="141" t="s">
        <v>494</v>
      </c>
      <c r="D255" s="170" t="s">
        <v>487</v>
      </c>
      <c r="E255" s="13" t="s">
        <v>475</v>
      </c>
      <c r="F255" s="119" t="s">
        <v>211</v>
      </c>
      <c r="G255" s="230">
        <v>300</v>
      </c>
      <c r="H255" s="233">
        <v>300</v>
      </c>
      <c r="I255" s="230">
        <v>300</v>
      </c>
      <c r="J255" s="289">
        <v>300</v>
      </c>
      <c r="K255" s="231">
        <v>0</v>
      </c>
      <c r="L255" s="231">
        <v>0</v>
      </c>
    </row>
    <row r="256" spans="1:12" s="5" customFormat="1" ht="119.25" customHeight="1">
      <c r="A256" s="16">
        <v>804</v>
      </c>
      <c r="B256" s="170" t="s">
        <v>488</v>
      </c>
      <c r="C256" s="141" t="s">
        <v>495</v>
      </c>
      <c r="D256" s="170" t="s">
        <v>488</v>
      </c>
      <c r="E256" s="13" t="s">
        <v>28</v>
      </c>
      <c r="F256" s="119" t="s">
        <v>211</v>
      </c>
      <c r="G256" s="231">
        <v>518.29999999999995</v>
      </c>
      <c r="H256" s="233">
        <v>518.29999999999995</v>
      </c>
      <c r="I256" s="231">
        <v>518.29999999999995</v>
      </c>
      <c r="J256" s="289">
        <v>0</v>
      </c>
      <c r="K256" s="231">
        <v>0</v>
      </c>
      <c r="L256" s="231">
        <v>0</v>
      </c>
    </row>
    <row r="257" spans="1:12" s="5" customFormat="1" ht="105" customHeight="1">
      <c r="A257" s="16">
        <v>804</v>
      </c>
      <c r="B257" s="277" t="s">
        <v>489</v>
      </c>
      <c r="C257" s="141" t="s">
        <v>496</v>
      </c>
      <c r="D257" s="277" t="s">
        <v>489</v>
      </c>
      <c r="E257" s="13" t="s">
        <v>28</v>
      </c>
      <c r="F257" s="119" t="s">
        <v>211</v>
      </c>
      <c r="G257" s="231">
        <v>8382.5</v>
      </c>
      <c r="H257" s="233">
        <v>5051</v>
      </c>
      <c r="I257" s="349">
        <v>8443.7000000000007</v>
      </c>
      <c r="J257" s="289">
        <v>0</v>
      </c>
      <c r="K257" s="231">
        <v>0</v>
      </c>
      <c r="L257" s="231">
        <v>0</v>
      </c>
    </row>
    <row r="258" spans="1:12" s="5" customFormat="1" ht="127.5" customHeight="1">
      <c r="A258" s="16">
        <v>800</v>
      </c>
      <c r="B258" s="277" t="s">
        <v>490</v>
      </c>
      <c r="C258" s="141" t="s">
        <v>497</v>
      </c>
      <c r="D258" s="277" t="s">
        <v>490</v>
      </c>
      <c r="E258" s="13" t="s">
        <v>32</v>
      </c>
      <c r="F258" s="119" t="s">
        <v>211</v>
      </c>
      <c r="G258" s="240">
        <v>666</v>
      </c>
      <c r="H258" s="239">
        <v>647.70000000000005</v>
      </c>
      <c r="I258" s="240">
        <v>666</v>
      </c>
      <c r="J258" s="289">
        <v>0</v>
      </c>
      <c r="K258" s="231">
        <v>0</v>
      </c>
      <c r="L258" s="231">
        <v>0</v>
      </c>
    </row>
    <row r="259" spans="1:12" s="5" customFormat="1" ht="55.5" customHeight="1">
      <c r="A259" s="16">
        <v>846</v>
      </c>
      <c r="B259" s="207" t="s">
        <v>284</v>
      </c>
      <c r="C259" s="144" t="s">
        <v>285</v>
      </c>
      <c r="D259" s="208" t="s">
        <v>284</v>
      </c>
      <c r="E259" s="13" t="s">
        <v>349</v>
      </c>
      <c r="F259" s="119" t="s">
        <v>211</v>
      </c>
      <c r="G259" s="231">
        <v>260.39999999999998</v>
      </c>
      <c r="H259" s="231">
        <v>260.39999999999998</v>
      </c>
      <c r="I259" s="231">
        <v>260.39999999999998</v>
      </c>
      <c r="J259" s="289">
        <v>0</v>
      </c>
      <c r="K259" s="231">
        <v>0</v>
      </c>
      <c r="L259" s="231">
        <v>0</v>
      </c>
    </row>
    <row r="260" spans="1:12" s="5" customFormat="1" ht="55.5" customHeight="1">
      <c r="A260" s="16">
        <v>800</v>
      </c>
      <c r="B260" s="207" t="s">
        <v>519</v>
      </c>
      <c r="C260" s="141" t="s">
        <v>518</v>
      </c>
      <c r="D260" s="318"/>
      <c r="E260" s="13" t="s">
        <v>32</v>
      </c>
      <c r="F260" s="119" t="s">
        <v>211</v>
      </c>
      <c r="G260" s="231">
        <v>0</v>
      </c>
      <c r="H260" s="231">
        <v>0</v>
      </c>
      <c r="I260" s="231">
        <v>0</v>
      </c>
      <c r="J260" s="289">
        <v>670.5</v>
      </c>
      <c r="K260" s="231">
        <v>670.5</v>
      </c>
      <c r="L260" s="231">
        <v>670.5</v>
      </c>
    </row>
    <row r="261" spans="1:12" s="5" customFormat="1" ht="39.75" customHeight="1">
      <c r="A261" s="16"/>
      <c r="B261" s="294" t="s">
        <v>499</v>
      </c>
      <c r="C261" s="296" t="s">
        <v>500</v>
      </c>
      <c r="D261" s="293" t="s">
        <v>499</v>
      </c>
      <c r="E261" s="13"/>
      <c r="F261" s="119"/>
      <c r="G261" s="230">
        <f>G262+G263</f>
        <v>58.9</v>
      </c>
      <c r="H261" s="230">
        <f t="shared" ref="H261:L261" si="60">H262+H263</f>
        <v>58.9</v>
      </c>
      <c r="I261" s="230">
        <f t="shared" si="60"/>
        <v>0</v>
      </c>
      <c r="J261" s="230">
        <f t="shared" si="60"/>
        <v>42725</v>
      </c>
      <c r="K261" s="230">
        <f t="shared" si="60"/>
        <v>42725</v>
      </c>
      <c r="L261" s="230">
        <f t="shared" si="60"/>
        <v>0</v>
      </c>
    </row>
    <row r="262" spans="1:12" s="5" customFormat="1" ht="62.25" customHeight="1">
      <c r="A262" s="16">
        <v>850</v>
      </c>
      <c r="B262" s="295" t="s">
        <v>341</v>
      </c>
      <c r="C262" s="169" t="s">
        <v>342</v>
      </c>
      <c r="D262" s="172" t="s">
        <v>341</v>
      </c>
      <c r="E262" s="13" t="s">
        <v>347</v>
      </c>
      <c r="F262" s="119" t="s">
        <v>211</v>
      </c>
      <c r="G262" s="231">
        <v>58.9</v>
      </c>
      <c r="H262" s="231">
        <v>58.9</v>
      </c>
      <c r="I262" s="231">
        <v>0</v>
      </c>
      <c r="J262" s="289">
        <v>0</v>
      </c>
      <c r="K262" s="231">
        <v>0</v>
      </c>
      <c r="L262" s="231">
        <v>0</v>
      </c>
    </row>
    <row r="263" spans="1:12" s="5" customFormat="1" ht="62.25" customHeight="1">
      <c r="A263" s="16">
        <v>850</v>
      </c>
      <c r="B263" s="295" t="s">
        <v>341</v>
      </c>
      <c r="C263" s="169" t="s">
        <v>342</v>
      </c>
      <c r="D263" s="172"/>
      <c r="E263" s="13" t="s">
        <v>32</v>
      </c>
      <c r="F263" s="119" t="s">
        <v>211</v>
      </c>
      <c r="G263" s="231">
        <v>0</v>
      </c>
      <c r="H263" s="231">
        <v>0</v>
      </c>
      <c r="I263" s="231">
        <v>0</v>
      </c>
      <c r="J263" s="289">
        <v>42725</v>
      </c>
      <c r="K263" s="231">
        <v>42725</v>
      </c>
      <c r="L263" s="231">
        <v>0</v>
      </c>
    </row>
    <row r="264" spans="1:12" s="5" customFormat="1" ht="65.45" customHeight="1">
      <c r="A264" s="16"/>
      <c r="B264" s="298" t="s">
        <v>416</v>
      </c>
      <c r="C264" s="25" t="s">
        <v>279</v>
      </c>
      <c r="D264" s="297" t="s">
        <v>121</v>
      </c>
      <c r="E264" s="13"/>
      <c r="F264" s="119" t="s">
        <v>211</v>
      </c>
      <c r="G264" s="231">
        <v>0</v>
      </c>
      <c r="H264" s="231">
        <v>7</v>
      </c>
      <c r="I264" s="290">
        <v>0</v>
      </c>
      <c r="J264" s="289">
        <v>0</v>
      </c>
      <c r="K264" s="231">
        <v>0</v>
      </c>
      <c r="L264" s="231">
        <v>0</v>
      </c>
    </row>
    <row r="265" spans="1:12" s="5" customFormat="1" ht="72" customHeight="1">
      <c r="A265" s="16"/>
      <c r="B265" s="298" t="s">
        <v>417</v>
      </c>
      <c r="C265" s="25" t="s">
        <v>248</v>
      </c>
      <c r="D265" s="297" t="s">
        <v>122</v>
      </c>
      <c r="E265" s="13"/>
      <c r="F265" s="119" t="s">
        <v>211</v>
      </c>
      <c r="G265" s="231">
        <v>0</v>
      </c>
      <c r="H265" s="231">
        <v>-105.6</v>
      </c>
      <c r="I265" s="231">
        <v>0</v>
      </c>
      <c r="J265" s="289">
        <v>0</v>
      </c>
      <c r="K265" s="231">
        <v>0</v>
      </c>
      <c r="L265" s="231">
        <v>0</v>
      </c>
    </row>
    <row r="266" spans="1:12" s="5" customFormat="1" ht="34.9" customHeight="1">
      <c r="A266" s="16"/>
      <c r="B266" s="335" t="s">
        <v>125</v>
      </c>
      <c r="C266" s="335"/>
      <c r="D266" s="336"/>
      <c r="E266" s="14"/>
      <c r="F266" s="224"/>
      <c r="G266" s="310">
        <f>G172+G173</f>
        <v>2754028</v>
      </c>
      <c r="H266" s="310">
        <f t="shared" ref="H266:L266" si="61">H172+H173</f>
        <v>2075040.8799999994</v>
      </c>
      <c r="I266" s="347">
        <f t="shared" si="61"/>
        <v>2812794.0200000005</v>
      </c>
      <c r="J266" s="347">
        <f t="shared" si="61"/>
        <v>2870721.6999999993</v>
      </c>
      <c r="K266" s="347">
        <f t="shared" si="61"/>
        <v>2700532.6999999993</v>
      </c>
      <c r="L266" s="310">
        <f t="shared" si="61"/>
        <v>2298845.7999999989</v>
      </c>
    </row>
    <row r="267" spans="1:12" s="5" customFormat="1">
      <c r="C267" s="10"/>
      <c r="D267" s="10"/>
      <c r="E267" s="10"/>
      <c r="F267" s="10"/>
      <c r="G267" s="11"/>
      <c r="H267" s="11"/>
      <c r="I267" s="11"/>
      <c r="J267" s="11"/>
      <c r="K267" s="11"/>
      <c r="L267" s="11"/>
    </row>
    <row r="268" spans="1:12" s="5" customFormat="1">
      <c r="C268" s="10"/>
      <c r="D268" s="10"/>
      <c r="E268" s="10"/>
      <c r="F268" s="10"/>
      <c r="G268" s="11"/>
      <c r="H268" s="11"/>
      <c r="I268" s="11"/>
      <c r="J268" s="11"/>
      <c r="K268" s="11"/>
      <c r="L268" s="11"/>
    </row>
    <row r="269" spans="1:12" s="5" customFormat="1">
      <c r="C269" s="10"/>
      <c r="D269" s="10"/>
      <c r="E269" s="10"/>
      <c r="F269" s="10"/>
      <c r="G269" s="11"/>
      <c r="H269" s="11"/>
      <c r="I269" s="11"/>
      <c r="J269" s="11"/>
      <c r="K269" s="11"/>
      <c r="L269" s="11"/>
    </row>
    <row r="270" spans="1:12" s="5" customFormat="1">
      <c r="C270" s="10"/>
      <c r="D270" s="10"/>
      <c r="E270" s="10"/>
      <c r="F270" s="10"/>
      <c r="G270" s="11"/>
      <c r="H270" s="11"/>
      <c r="I270" s="11"/>
      <c r="J270" s="11"/>
      <c r="K270" s="11"/>
      <c r="L270" s="11"/>
    </row>
    <row r="271" spans="1:12" s="5" customFormat="1">
      <c r="C271" s="10"/>
      <c r="D271" s="10"/>
      <c r="E271" s="10"/>
      <c r="F271" s="10"/>
      <c r="G271" s="11"/>
      <c r="H271" s="11"/>
      <c r="I271" s="11"/>
      <c r="J271" s="11"/>
      <c r="K271" s="11"/>
      <c r="L271" s="11"/>
    </row>
    <row r="272" spans="1:12" s="5" customFormat="1">
      <c r="C272" s="10"/>
      <c r="D272" s="10"/>
      <c r="E272" s="10"/>
      <c r="F272" s="10"/>
      <c r="G272" s="11"/>
      <c r="H272" s="11"/>
      <c r="I272" s="11"/>
      <c r="J272" s="11"/>
      <c r="K272" s="11"/>
      <c r="L272" s="11"/>
    </row>
    <row r="273" spans="3:12" s="5" customFormat="1">
      <c r="C273" s="10"/>
      <c r="D273" s="10"/>
      <c r="E273" s="10"/>
      <c r="F273" s="10"/>
      <c r="G273" s="11"/>
      <c r="H273" s="11"/>
      <c r="I273" s="11"/>
      <c r="J273" s="11"/>
      <c r="K273" s="11"/>
      <c r="L273" s="11"/>
    </row>
    <row r="274" spans="3:12" s="5" customFormat="1">
      <c r="C274" s="10"/>
      <c r="D274" s="10"/>
      <c r="E274" s="10"/>
      <c r="F274" s="10"/>
      <c r="G274" s="11"/>
      <c r="H274" s="11"/>
      <c r="I274" s="11"/>
      <c r="J274" s="11"/>
      <c r="K274" s="11"/>
      <c r="L274" s="11"/>
    </row>
    <row r="275" spans="3:12" s="5" customFormat="1">
      <c r="C275" s="10"/>
      <c r="D275" s="10"/>
      <c r="E275" s="10"/>
      <c r="F275" s="10"/>
      <c r="G275" s="11"/>
      <c r="H275" s="11"/>
      <c r="I275" s="11"/>
      <c r="J275" s="11"/>
      <c r="K275" s="11"/>
      <c r="L275" s="11"/>
    </row>
    <row r="276" spans="3:12" s="5" customFormat="1">
      <c r="C276" s="10"/>
      <c r="D276" s="10"/>
      <c r="E276" s="10"/>
      <c r="F276" s="10"/>
      <c r="G276" s="11"/>
      <c r="H276" s="11"/>
      <c r="I276" s="11"/>
      <c r="J276" s="11"/>
      <c r="K276" s="11"/>
      <c r="L276" s="11"/>
    </row>
    <row r="277" spans="3:12" s="5" customFormat="1">
      <c r="C277" s="10"/>
      <c r="D277" s="10"/>
      <c r="E277" s="10"/>
      <c r="F277" s="10"/>
      <c r="G277" s="11"/>
      <c r="H277" s="11"/>
      <c r="I277" s="11"/>
      <c r="J277" s="11"/>
      <c r="K277" s="11"/>
      <c r="L277" s="11"/>
    </row>
    <row r="278" spans="3:12" s="5" customFormat="1">
      <c r="C278" s="10"/>
      <c r="D278" s="10"/>
      <c r="E278" s="10"/>
      <c r="F278" s="10"/>
      <c r="G278" s="11"/>
      <c r="H278" s="11"/>
      <c r="I278" s="11"/>
      <c r="J278" s="11"/>
      <c r="K278" s="11"/>
      <c r="L278" s="11"/>
    </row>
    <row r="279" spans="3:12" s="5" customFormat="1">
      <c r="C279" s="10"/>
      <c r="D279" s="10"/>
      <c r="E279" s="10"/>
      <c r="F279" s="10"/>
      <c r="G279" s="11"/>
      <c r="H279" s="11"/>
      <c r="I279" s="11"/>
      <c r="J279" s="11"/>
      <c r="K279" s="11"/>
      <c r="L279" s="11"/>
    </row>
    <row r="280" spans="3:12" s="5" customFormat="1">
      <c r="C280" s="10"/>
      <c r="D280" s="10"/>
      <c r="E280" s="10"/>
      <c r="F280" s="10"/>
      <c r="G280" s="11"/>
      <c r="H280" s="11"/>
      <c r="I280" s="11"/>
      <c r="J280" s="11"/>
      <c r="K280" s="11"/>
      <c r="L280" s="11"/>
    </row>
    <row r="281" spans="3:12" s="5" customFormat="1">
      <c r="C281" s="10"/>
      <c r="D281" s="10"/>
      <c r="E281" s="10"/>
      <c r="F281" s="10"/>
      <c r="G281" s="11"/>
      <c r="H281" s="11"/>
      <c r="I281" s="11"/>
      <c r="J281" s="11"/>
      <c r="K281" s="11"/>
      <c r="L281" s="11"/>
    </row>
    <row r="282" spans="3:12" s="5" customFormat="1">
      <c r="C282" s="10"/>
      <c r="D282" s="10"/>
      <c r="E282" s="10"/>
      <c r="F282" s="10"/>
      <c r="G282" s="11"/>
      <c r="H282" s="11"/>
      <c r="I282" s="11"/>
      <c r="J282" s="11"/>
      <c r="K282" s="11"/>
      <c r="L282" s="11"/>
    </row>
    <row r="283" spans="3:12" s="5" customFormat="1">
      <c r="C283" s="10"/>
      <c r="D283" s="10"/>
      <c r="E283" s="10"/>
      <c r="F283" s="10"/>
      <c r="G283" s="11"/>
      <c r="H283" s="11"/>
      <c r="I283" s="11"/>
      <c r="J283" s="11"/>
      <c r="K283" s="11"/>
      <c r="L283" s="11"/>
    </row>
    <row r="284" spans="3:12" s="5" customFormat="1">
      <c r="C284" s="10"/>
      <c r="D284" s="10"/>
      <c r="E284" s="10"/>
      <c r="F284" s="10"/>
      <c r="G284" s="11"/>
      <c r="H284" s="11"/>
      <c r="I284" s="11"/>
      <c r="J284" s="11"/>
      <c r="K284" s="11"/>
      <c r="L284" s="11"/>
    </row>
    <row r="285" spans="3:12" s="5" customFormat="1">
      <c r="C285" s="10"/>
      <c r="D285" s="10"/>
      <c r="E285" s="10"/>
      <c r="F285" s="10"/>
      <c r="G285" s="11"/>
      <c r="H285" s="11"/>
      <c r="I285" s="11"/>
      <c r="J285" s="11"/>
      <c r="K285" s="11"/>
      <c r="L285" s="11"/>
    </row>
    <row r="286" spans="3:12" s="5" customFormat="1">
      <c r="C286" s="10"/>
      <c r="D286" s="10"/>
      <c r="E286" s="10"/>
      <c r="F286" s="10"/>
      <c r="G286" s="11"/>
      <c r="H286" s="11"/>
      <c r="I286" s="11"/>
      <c r="J286" s="11"/>
      <c r="K286" s="11"/>
      <c r="L286" s="11"/>
    </row>
    <row r="287" spans="3:12" s="5" customFormat="1">
      <c r="C287" s="10"/>
      <c r="D287" s="10"/>
      <c r="E287" s="10"/>
      <c r="F287" s="10"/>
      <c r="G287" s="11"/>
      <c r="H287" s="11"/>
      <c r="I287" s="11"/>
      <c r="J287" s="11"/>
      <c r="K287" s="11"/>
      <c r="L287" s="11"/>
    </row>
    <row r="288" spans="3:12" s="5" customFormat="1">
      <c r="C288" s="10"/>
      <c r="D288" s="10"/>
      <c r="E288" s="10"/>
      <c r="F288" s="10"/>
      <c r="G288" s="11"/>
      <c r="H288" s="11"/>
      <c r="I288" s="11"/>
      <c r="J288" s="11"/>
      <c r="K288" s="11"/>
      <c r="L288" s="11"/>
    </row>
    <row r="289" spans="3:12" s="5" customFormat="1">
      <c r="C289" s="10"/>
      <c r="D289" s="10"/>
      <c r="E289" s="10"/>
      <c r="F289" s="10"/>
      <c r="G289" s="11"/>
      <c r="H289" s="11"/>
      <c r="I289" s="11"/>
      <c r="J289" s="11"/>
      <c r="K289" s="11"/>
      <c r="L289" s="11"/>
    </row>
    <row r="290" spans="3:12" s="5" customFormat="1">
      <c r="C290" s="10"/>
      <c r="D290" s="10"/>
      <c r="E290" s="10"/>
      <c r="F290" s="10"/>
      <c r="G290" s="11"/>
      <c r="H290" s="11"/>
      <c r="I290" s="11"/>
      <c r="J290" s="11"/>
      <c r="K290" s="11"/>
      <c r="L290" s="11"/>
    </row>
    <row r="291" spans="3:12" s="5" customFormat="1">
      <c r="C291" s="10"/>
      <c r="D291" s="10"/>
      <c r="E291" s="10"/>
      <c r="F291" s="10"/>
      <c r="G291" s="11"/>
      <c r="H291" s="11"/>
      <c r="I291" s="11"/>
      <c r="J291" s="11"/>
      <c r="K291" s="11"/>
      <c r="L291" s="11"/>
    </row>
    <row r="292" spans="3:12" s="5" customFormat="1">
      <c r="C292" s="10"/>
      <c r="D292" s="10"/>
      <c r="E292" s="10"/>
      <c r="F292" s="10"/>
      <c r="G292" s="11"/>
      <c r="H292" s="11"/>
      <c r="I292" s="11"/>
      <c r="J292" s="11"/>
      <c r="K292" s="11"/>
      <c r="L292" s="11"/>
    </row>
    <row r="293" spans="3:12" s="5" customFormat="1">
      <c r="C293" s="10"/>
      <c r="D293" s="10"/>
      <c r="E293" s="10"/>
      <c r="F293" s="10"/>
      <c r="G293" s="11"/>
      <c r="H293" s="11"/>
      <c r="I293" s="11"/>
      <c r="J293" s="11"/>
      <c r="K293" s="11"/>
      <c r="L293" s="11"/>
    </row>
    <row r="294" spans="3:12" s="5" customFormat="1">
      <c r="C294" s="10"/>
      <c r="D294" s="10"/>
      <c r="E294" s="10"/>
      <c r="F294" s="10"/>
      <c r="G294" s="11"/>
      <c r="H294" s="11"/>
      <c r="I294" s="11"/>
      <c r="J294" s="11"/>
      <c r="K294" s="11"/>
      <c r="L294" s="11"/>
    </row>
    <row r="295" spans="3:12" s="5" customFormat="1">
      <c r="C295" s="10"/>
      <c r="D295" s="10"/>
      <c r="E295" s="10"/>
      <c r="F295" s="10"/>
      <c r="G295" s="11"/>
      <c r="H295" s="11"/>
      <c r="I295" s="11"/>
      <c r="J295" s="11"/>
      <c r="K295" s="11"/>
      <c r="L295" s="11"/>
    </row>
    <row r="296" spans="3:12" s="5" customFormat="1">
      <c r="C296" s="10"/>
      <c r="D296" s="10"/>
      <c r="E296" s="10"/>
      <c r="F296" s="10"/>
      <c r="G296" s="11"/>
      <c r="H296" s="11"/>
      <c r="I296" s="11"/>
      <c r="J296" s="11"/>
      <c r="K296" s="11"/>
      <c r="L296" s="11"/>
    </row>
    <row r="297" spans="3:12" s="5" customFormat="1">
      <c r="C297" s="10"/>
      <c r="D297" s="10"/>
      <c r="E297" s="10"/>
      <c r="F297" s="10"/>
      <c r="G297" s="11"/>
      <c r="H297" s="11"/>
      <c r="I297" s="11"/>
      <c r="J297" s="11"/>
      <c r="K297" s="11"/>
      <c r="L297" s="11"/>
    </row>
    <row r="298" spans="3:12" s="5" customFormat="1">
      <c r="C298" s="10"/>
      <c r="D298" s="10"/>
      <c r="E298" s="10"/>
      <c r="F298" s="10"/>
      <c r="G298" s="11"/>
      <c r="H298" s="11"/>
      <c r="I298" s="11"/>
      <c r="J298" s="11"/>
      <c r="K298" s="11"/>
      <c r="L298" s="11"/>
    </row>
    <row r="299" spans="3:12" s="5" customFormat="1">
      <c r="C299" s="10"/>
      <c r="D299" s="10"/>
      <c r="E299" s="10"/>
      <c r="F299" s="10"/>
      <c r="G299" s="11"/>
      <c r="H299" s="11"/>
      <c r="I299" s="11"/>
      <c r="J299" s="11"/>
      <c r="K299" s="11"/>
      <c r="L299" s="11"/>
    </row>
    <row r="300" spans="3:12" s="5" customFormat="1">
      <c r="C300" s="10"/>
      <c r="D300" s="10"/>
      <c r="E300" s="10"/>
      <c r="F300" s="10"/>
      <c r="G300" s="11"/>
      <c r="H300" s="11"/>
      <c r="I300" s="11"/>
      <c r="J300" s="11"/>
      <c r="K300" s="11"/>
      <c r="L300" s="11"/>
    </row>
    <row r="301" spans="3:12" s="5" customFormat="1">
      <c r="C301" s="10"/>
      <c r="D301" s="10"/>
      <c r="E301" s="10"/>
      <c r="F301" s="10"/>
      <c r="G301" s="11"/>
      <c r="H301" s="11"/>
      <c r="I301" s="11"/>
      <c r="J301" s="11"/>
      <c r="K301" s="11"/>
      <c r="L301" s="11"/>
    </row>
    <row r="302" spans="3:12" s="5" customFormat="1">
      <c r="C302" s="10"/>
      <c r="D302" s="10"/>
      <c r="E302" s="10"/>
      <c r="F302" s="10"/>
      <c r="G302" s="11"/>
      <c r="H302" s="11"/>
      <c r="I302" s="11"/>
      <c r="J302" s="11"/>
      <c r="K302" s="11"/>
      <c r="L302" s="11"/>
    </row>
    <row r="303" spans="3:12" s="5" customFormat="1">
      <c r="C303" s="10"/>
      <c r="D303" s="10"/>
      <c r="E303" s="10"/>
      <c r="F303" s="10"/>
      <c r="G303" s="11"/>
      <c r="H303" s="11"/>
      <c r="I303" s="11"/>
      <c r="J303" s="11"/>
      <c r="K303" s="11"/>
      <c r="L303" s="11"/>
    </row>
    <row r="304" spans="3:12" s="5" customFormat="1">
      <c r="C304" s="10"/>
      <c r="D304" s="10"/>
      <c r="E304" s="10"/>
      <c r="F304" s="10"/>
      <c r="G304" s="11"/>
      <c r="H304" s="11"/>
      <c r="I304" s="11"/>
      <c r="J304" s="11"/>
      <c r="K304" s="11"/>
      <c r="L304" s="11"/>
    </row>
    <row r="305" spans="3:12" s="5" customFormat="1">
      <c r="C305" s="10"/>
      <c r="D305" s="10"/>
      <c r="E305" s="10"/>
      <c r="F305" s="10"/>
      <c r="G305" s="11"/>
      <c r="H305" s="11"/>
      <c r="I305" s="11"/>
      <c r="J305" s="11"/>
      <c r="K305" s="11"/>
      <c r="L305" s="11"/>
    </row>
    <row r="306" spans="3:12" s="5" customFormat="1">
      <c r="C306" s="10"/>
      <c r="D306" s="10"/>
      <c r="E306" s="10"/>
      <c r="F306" s="10"/>
      <c r="G306" s="11"/>
      <c r="H306" s="11"/>
      <c r="I306" s="11"/>
      <c r="J306" s="11"/>
      <c r="K306" s="11"/>
      <c r="L306" s="11"/>
    </row>
    <row r="307" spans="3:12" s="5" customFormat="1">
      <c r="C307" s="10"/>
      <c r="D307" s="10"/>
      <c r="E307" s="10"/>
      <c r="F307" s="10"/>
      <c r="G307" s="11"/>
      <c r="H307" s="11"/>
      <c r="I307" s="11"/>
      <c r="J307" s="11"/>
      <c r="K307" s="11"/>
      <c r="L307" s="11"/>
    </row>
    <row r="308" spans="3:12" s="5" customFormat="1">
      <c r="C308" s="10"/>
      <c r="D308" s="10"/>
      <c r="E308" s="10"/>
      <c r="F308" s="10"/>
      <c r="G308" s="11"/>
      <c r="H308" s="11"/>
      <c r="I308" s="11"/>
      <c r="J308" s="11"/>
      <c r="K308" s="11"/>
      <c r="L308" s="11"/>
    </row>
    <row r="309" spans="3:12" s="5" customFormat="1">
      <c r="C309" s="10"/>
      <c r="D309" s="10"/>
      <c r="E309" s="10"/>
      <c r="F309" s="10"/>
      <c r="G309" s="11"/>
      <c r="H309" s="11"/>
      <c r="I309" s="11"/>
      <c r="J309" s="11"/>
      <c r="K309" s="11"/>
      <c r="L309" s="11"/>
    </row>
    <row r="310" spans="3:12" s="5" customFormat="1">
      <c r="C310" s="10"/>
      <c r="D310" s="10"/>
      <c r="E310" s="10"/>
      <c r="F310" s="10"/>
      <c r="G310" s="11"/>
      <c r="H310" s="11"/>
      <c r="I310" s="11"/>
      <c r="J310" s="11"/>
      <c r="K310" s="11"/>
      <c r="L310" s="11"/>
    </row>
    <row r="311" spans="3:12" s="5" customFormat="1">
      <c r="C311" s="10"/>
      <c r="D311" s="10"/>
      <c r="E311" s="10"/>
      <c r="F311" s="10"/>
      <c r="G311" s="11"/>
      <c r="H311" s="11"/>
      <c r="I311" s="11"/>
      <c r="J311" s="11"/>
      <c r="K311" s="11"/>
      <c r="L311" s="11"/>
    </row>
    <row r="312" spans="3:12" s="5" customFormat="1">
      <c r="C312" s="10"/>
      <c r="D312" s="10"/>
      <c r="E312" s="10"/>
      <c r="F312" s="10"/>
      <c r="G312" s="11"/>
      <c r="H312" s="11"/>
      <c r="I312" s="11"/>
      <c r="J312" s="11"/>
      <c r="K312" s="11"/>
      <c r="L312" s="11"/>
    </row>
    <row r="313" spans="3:12" s="5" customFormat="1">
      <c r="C313" s="10"/>
      <c r="D313" s="10"/>
      <c r="E313" s="10"/>
      <c r="F313" s="10"/>
      <c r="G313" s="11"/>
      <c r="H313" s="11"/>
      <c r="I313" s="11"/>
      <c r="J313" s="11"/>
      <c r="K313" s="11"/>
      <c r="L313" s="11"/>
    </row>
    <row r="314" spans="3:12" s="5" customFormat="1">
      <c r="C314" s="10"/>
      <c r="D314" s="10"/>
      <c r="E314" s="10"/>
      <c r="F314" s="10"/>
      <c r="G314" s="11"/>
      <c r="H314" s="11"/>
      <c r="I314" s="11"/>
      <c r="J314" s="11"/>
      <c r="K314" s="11"/>
      <c r="L314" s="11"/>
    </row>
    <row r="315" spans="3:12" s="5" customFormat="1">
      <c r="C315" s="10"/>
      <c r="D315" s="10"/>
      <c r="E315" s="10"/>
      <c r="F315" s="10"/>
      <c r="G315" s="11"/>
      <c r="H315" s="11"/>
      <c r="I315" s="11"/>
      <c r="J315" s="11"/>
      <c r="K315" s="11"/>
      <c r="L315" s="11"/>
    </row>
    <row r="316" spans="3:12" s="5" customFormat="1">
      <c r="C316" s="10"/>
      <c r="D316" s="10"/>
      <c r="E316" s="10"/>
      <c r="F316" s="10"/>
      <c r="G316" s="11"/>
      <c r="H316" s="11"/>
      <c r="I316" s="11"/>
      <c r="J316" s="11"/>
      <c r="K316" s="11"/>
      <c r="L316" s="11"/>
    </row>
    <row r="317" spans="3:12" s="5" customFormat="1">
      <c r="C317" s="10"/>
      <c r="D317" s="10"/>
      <c r="E317" s="10"/>
      <c r="F317" s="10"/>
      <c r="G317" s="11"/>
      <c r="H317" s="11"/>
      <c r="I317" s="11"/>
      <c r="J317" s="11"/>
      <c r="K317" s="11"/>
      <c r="L317" s="11"/>
    </row>
    <row r="318" spans="3:12" s="5" customFormat="1">
      <c r="C318" s="10"/>
      <c r="D318" s="10"/>
      <c r="E318" s="10"/>
      <c r="F318" s="10"/>
      <c r="G318" s="11"/>
      <c r="H318" s="11"/>
      <c r="I318" s="11"/>
      <c r="J318" s="11"/>
      <c r="K318" s="11"/>
      <c r="L318" s="11"/>
    </row>
    <row r="319" spans="3:12" s="5" customFormat="1">
      <c r="C319" s="10"/>
      <c r="D319" s="10"/>
      <c r="E319" s="10"/>
      <c r="F319" s="10"/>
      <c r="G319" s="11"/>
      <c r="H319" s="11"/>
      <c r="I319" s="11"/>
      <c r="J319" s="11"/>
      <c r="K319" s="11"/>
      <c r="L319" s="11"/>
    </row>
    <row r="320" spans="3:12" s="5" customFormat="1">
      <c r="C320" s="10"/>
      <c r="D320" s="10"/>
      <c r="E320" s="10"/>
      <c r="F320" s="10"/>
      <c r="G320" s="11"/>
      <c r="H320" s="11"/>
      <c r="I320" s="11"/>
      <c r="J320" s="11"/>
      <c r="K320" s="11"/>
      <c r="L320" s="11"/>
    </row>
    <row r="321" spans="3:12" s="5" customFormat="1">
      <c r="C321" s="10"/>
      <c r="D321" s="10"/>
      <c r="E321" s="10"/>
      <c r="F321" s="10"/>
      <c r="G321" s="11"/>
      <c r="H321" s="11"/>
      <c r="I321" s="11"/>
      <c r="J321" s="11"/>
      <c r="K321" s="11"/>
      <c r="L321" s="11"/>
    </row>
    <row r="322" spans="3:12" s="5" customFormat="1">
      <c r="C322" s="10"/>
      <c r="D322" s="10"/>
      <c r="E322" s="10"/>
      <c r="F322" s="10"/>
      <c r="G322" s="11"/>
      <c r="H322" s="11"/>
      <c r="I322" s="11"/>
      <c r="J322" s="11"/>
      <c r="K322" s="11"/>
      <c r="L322" s="11"/>
    </row>
    <row r="323" spans="3:12" s="5" customFormat="1">
      <c r="C323" s="10"/>
      <c r="D323" s="10"/>
      <c r="E323" s="10"/>
      <c r="F323" s="10"/>
      <c r="G323" s="11"/>
      <c r="H323" s="11"/>
      <c r="I323" s="11"/>
      <c r="J323" s="11"/>
      <c r="K323" s="11"/>
      <c r="L323" s="11"/>
    </row>
    <row r="324" spans="3:12" s="5" customFormat="1">
      <c r="C324" s="10"/>
      <c r="D324" s="10"/>
      <c r="E324" s="10"/>
      <c r="F324" s="10"/>
      <c r="G324" s="11"/>
      <c r="H324" s="11"/>
      <c r="I324" s="11"/>
      <c r="J324" s="11"/>
      <c r="K324" s="11"/>
      <c r="L324" s="11"/>
    </row>
    <row r="325" spans="3:12" s="5" customFormat="1">
      <c r="C325" s="10"/>
      <c r="D325" s="10"/>
      <c r="E325" s="10"/>
      <c r="F325" s="10"/>
      <c r="G325" s="11"/>
      <c r="H325" s="11"/>
      <c r="I325" s="11"/>
      <c r="J325" s="11"/>
      <c r="K325" s="11"/>
      <c r="L325" s="11"/>
    </row>
    <row r="326" spans="3:12" s="5" customFormat="1">
      <c r="C326" s="10"/>
      <c r="D326" s="10"/>
      <c r="E326" s="10"/>
      <c r="F326" s="10"/>
      <c r="G326" s="11"/>
      <c r="H326" s="11"/>
      <c r="I326" s="11"/>
      <c r="J326" s="11"/>
      <c r="K326" s="11"/>
      <c r="L326" s="11"/>
    </row>
    <row r="327" spans="3:12" s="5" customFormat="1">
      <c r="C327" s="10"/>
      <c r="D327" s="10"/>
      <c r="E327" s="10"/>
      <c r="F327" s="10"/>
      <c r="G327" s="11"/>
      <c r="H327" s="11"/>
      <c r="I327" s="11"/>
      <c r="J327" s="11"/>
      <c r="K327" s="11"/>
      <c r="L327" s="11"/>
    </row>
    <row r="328" spans="3:12" s="5" customFormat="1">
      <c r="C328" s="10"/>
      <c r="D328" s="10"/>
      <c r="E328" s="10"/>
      <c r="F328" s="10"/>
      <c r="G328" s="11"/>
      <c r="H328" s="11"/>
      <c r="I328" s="11"/>
      <c r="J328" s="11"/>
      <c r="K328" s="11"/>
      <c r="L328" s="11"/>
    </row>
    <row r="329" spans="3:12" s="5" customFormat="1">
      <c r="C329" s="10"/>
      <c r="D329" s="10"/>
      <c r="E329" s="10"/>
      <c r="F329" s="10"/>
      <c r="G329" s="11"/>
      <c r="H329" s="11"/>
      <c r="I329" s="11"/>
      <c r="J329" s="11"/>
      <c r="K329" s="11"/>
      <c r="L329" s="11"/>
    </row>
    <row r="330" spans="3:12" s="5" customFormat="1">
      <c r="C330" s="10"/>
      <c r="D330" s="10"/>
      <c r="E330" s="10"/>
      <c r="F330" s="10"/>
      <c r="G330" s="11"/>
      <c r="H330" s="11"/>
      <c r="I330" s="11"/>
      <c r="J330" s="11"/>
      <c r="K330" s="11"/>
      <c r="L330" s="11"/>
    </row>
    <row r="331" spans="3:12" s="5" customFormat="1">
      <c r="C331" s="10"/>
      <c r="D331" s="10"/>
      <c r="E331" s="10"/>
      <c r="F331" s="10"/>
      <c r="G331" s="11"/>
      <c r="H331" s="11"/>
      <c r="I331" s="11"/>
      <c r="J331" s="11"/>
      <c r="K331" s="11"/>
      <c r="L331" s="11"/>
    </row>
    <row r="332" spans="3:12" s="5" customFormat="1">
      <c r="C332" s="10"/>
      <c r="D332" s="10"/>
      <c r="E332" s="10"/>
      <c r="F332" s="10"/>
      <c r="G332" s="11"/>
      <c r="H332" s="11"/>
      <c r="I332" s="11"/>
      <c r="J332" s="11"/>
      <c r="K332" s="11"/>
      <c r="L332" s="11"/>
    </row>
    <row r="333" spans="3:12" s="5" customFormat="1">
      <c r="C333" s="10"/>
      <c r="D333" s="10"/>
      <c r="E333" s="10"/>
      <c r="F333" s="10"/>
      <c r="G333" s="11"/>
      <c r="H333" s="11"/>
      <c r="I333" s="11"/>
      <c r="J333" s="11"/>
      <c r="K333" s="11"/>
      <c r="L333" s="11"/>
    </row>
    <row r="334" spans="3:12" s="5" customFormat="1">
      <c r="C334" s="10"/>
      <c r="D334" s="10"/>
      <c r="E334" s="10"/>
      <c r="F334" s="10"/>
      <c r="G334" s="11"/>
      <c r="H334" s="11"/>
      <c r="I334" s="11"/>
      <c r="J334" s="11"/>
      <c r="K334" s="11"/>
      <c r="L334" s="11"/>
    </row>
    <row r="335" spans="3:12" s="5" customFormat="1">
      <c r="C335" s="10"/>
      <c r="D335" s="10"/>
      <c r="E335" s="10"/>
      <c r="F335" s="10"/>
      <c r="G335" s="11"/>
      <c r="H335" s="11"/>
      <c r="I335" s="11"/>
      <c r="J335" s="11"/>
      <c r="K335" s="11"/>
      <c r="L335" s="11"/>
    </row>
    <row r="336" spans="3:12" s="5" customFormat="1">
      <c r="C336" s="10"/>
      <c r="D336" s="10"/>
      <c r="E336" s="10"/>
      <c r="F336" s="10"/>
      <c r="G336" s="11"/>
      <c r="H336" s="11"/>
      <c r="I336" s="11"/>
      <c r="J336" s="11"/>
      <c r="K336" s="11"/>
      <c r="L336" s="11"/>
    </row>
    <row r="337" spans="3:12" s="5" customFormat="1">
      <c r="C337" s="10"/>
      <c r="D337" s="10"/>
      <c r="E337" s="10"/>
      <c r="F337" s="10"/>
      <c r="G337" s="11"/>
      <c r="H337" s="11"/>
      <c r="I337" s="11"/>
      <c r="J337" s="11"/>
      <c r="K337" s="11"/>
      <c r="L337" s="11"/>
    </row>
    <row r="338" spans="3:12" s="5" customFormat="1">
      <c r="C338" s="10"/>
      <c r="D338" s="10"/>
      <c r="E338" s="10"/>
      <c r="F338" s="10"/>
      <c r="G338" s="11"/>
      <c r="H338" s="11"/>
      <c r="I338" s="11"/>
      <c r="J338" s="11"/>
      <c r="K338" s="11"/>
      <c r="L338" s="11"/>
    </row>
    <row r="339" spans="3:12" s="5" customFormat="1">
      <c r="C339" s="10"/>
      <c r="D339" s="10"/>
      <c r="E339" s="10"/>
      <c r="F339" s="10"/>
      <c r="G339" s="11"/>
      <c r="H339" s="11"/>
      <c r="I339" s="11"/>
      <c r="J339" s="11"/>
      <c r="K339" s="11"/>
      <c r="L339" s="11"/>
    </row>
    <row r="340" spans="3:12" s="5" customFormat="1">
      <c r="C340" s="10"/>
      <c r="D340" s="10"/>
      <c r="E340" s="10"/>
      <c r="F340" s="10"/>
      <c r="G340" s="11"/>
      <c r="H340" s="11"/>
      <c r="I340" s="11"/>
      <c r="J340" s="11"/>
      <c r="K340" s="11"/>
      <c r="L340" s="11"/>
    </row>
    <row r="341" spans="3:12" s="5" customFormat="1">
      <c r="C341" s="10"/>
      <c r="D341" s="10"/>
      <c r="E341" s="10"/>
      <c r="F341" s="10"/>
      <c r="G341" s="11"/>
      <c r="H341" s="11"/>
      <c r="I341" s="11"/>
      <c r="J341" s="11"/>
      <c r="K341" s="11"/>
      <c r="L341" s="11"/>
    </row>
    <row r="342" spans="3:12" s="5" customFormat="1">
      <c r="C342" s="10"/>
      <c r="D342" s="10"/>
      <c r="E342" s="10"/>
      <c r="F342" s="10"/>
      <c r="G342" s="11"/>
      <c r="H342" s="11"/>
      <c r="I342" s="11"/>
      <c r="J342" s="11"/>
      <c r="K342" s="11"/>
      <c r="L342" s="11"/>
    </row>
    <row r="343" spans="3:12" s="5" customFormat="1">
      <c r="C343" s="10"/>
      <c r="D343" s="10"/>
      <c r="E343" s="10"/>
      <c r="F343" s="10"/>
      <c r="G343" s="11"/>
      <c r="H343" s="11"/>
      <c r="I343" s="11"/>
      <c r="J343" s="11"/>
      <c r="K343" s="11"/>
      <c r="L343" s="11"/>
    </row>
    <row r="344" spans="3:12" s="5" customFormat="1">
      <c r="C344" s="10"/>
      <c r="D344" s="10"/>
      <c r="E344" s="10"/>
      <c r="F344" s="10"/>
      <c r="G344" s="11"/>
      <c r="H344" s="11"/>
      <c r="I344" s="11"/>
      <c r="J344" s="11"/>
      <c r="K344" s="11"/>
      <c r="L344" s="11"/>
    </row>
    <row r="345" spans="3:12" s="5" customFormat="1">
      <c r="C345" s="10"/>
      <c r="D345" s="10"/>
      <c r="E345" s="10"/>
      <c r="F345" s="10"/>
      <c r="G345" s="11"/>
      <c r="H345" s="11"/>
      <c r="I345" s="11"/>
      <c r="J345" s="11"/>
      <c r="K345" s="11"/>
      <c r="L345" s="11"/>
    </row>
    <row r="346" spans="3:12" s="5" customFormat="1">
      <c r="C346" s="10"/>
      <c r="D346" s="10"/>
      <c r="E346" s="10"/>
      <c r="F346" s="10"/>
      <c r="G346" s="11"/>
      <c r="H346" s="11"/>
      <c r="I346" s="11"/>
      <c r="J346" s="11"/>
      <c r="K346" s="11"/>
      <c r="L346" s="11"/>
    </row>
    <row r="347" spans="3:12" s="5" customFormat="1">
      <c r="C347" s="10"/>
      <c r="D347" s="10"/>
      <c r="E347" s="10"/>
      <c r="F347" s="10"/>
      <c r="G347" s="11"/>
      <c r="H347" s="11"/>
      <c r="I347" s="11"/>
      <c r="J347" s="11"/>
      <c r="K347" s="11"/>
      <c r="L347" s="11"/>
    </row>
    <row r="348" spans="3:12" s="5" customFormat="1">
      <c r="C348" s="10"/>
      <c r="D348" s="10"/>
      <c r="E348" s="10"/>
      <c r="F348" s="10"/>
      <c r="G348" s="11"/>
      <c r="H348" s="11"/>
      <c r="I348" s="11"/>
      <c r="J348" s="11"/>
      <c r="K348" s="11"/>
      <c r="L348" s="11"/>
    </row>
    <row r="349" spans="3:12" s="5" customFormat="1">
      <c r="C349" s="10"/>
      <c r="D349" s="10"/>
      <c r="E349" s="10"/>
      <c r="F349" s="10"/>
      <c r="G349" s="11"/>
      <c r="H349" s="11"/>
      <c r="I349" s="11"/>
      <c r="J349" s="11"/>
      <c r="K349" s="11"/>
      <c r="L349" s="11"/>
    </row>
    <row r="350" spans="3:12" s="5" customFormat="1">
      <c r="C350" s="10"/>
      <c r="D350" s="10"/>
      <c r="E350" s="10"/>
      <c r="F350" s="10"/>
      <c r="G350" s="11"/>
      <c r="H350" s="11"/>
      <c r="I350" s="11"/>
      <c r="J350" s="11"/>
      <c r="K350" s="11"/>
      <c r="L350" s="11"/>
    </row>
    <row r="351" spans="3:12" s="5" customFormat="1">
      <c r="C351" s="10"/>
      <c r="D351" s="10"/>
      <c r="E351" s="10"/>
      <c r="F351" s="10"/>
      <c r="G351" s="11"/>
      <c r="H351" s="11"/>
      <c r="I351" s="11"/>
      <c r="J351" s="11"/>
      <c r="K351" s="11"/>
      <c r="L351" s="11"/>
    </row>
    <row r="352" spans="3:12" s="5" customFormat="1">
      <c r="C352" s="10"/>
      <c r="D352" s="10"/>
      <c r="E352" s="10"/>
      <c r="F352" s="10"/>
      <c r="G352" s="11"/>
      <c r="H352" s="11"/>
      <c r="I352" s="11"/>
      <c r="J352" s="11"/>
      <c r="K352" s="11"/>
      <c r="L352" s="11"/>
    </row>
    <row r="353" spans="3:12" s="5" customFormat="1">
      <c r="C353" s="10"/>
      <c r="D353" s="10"/>
      <c r="E353" s="10"/>
      <c r="F353" s="10"/>
      <c r="G353" s="11"/>
      <c r="H353" s="11"/>
      <c r="I353" s="11"/>
      <c r="J353" s="11"/>
      <c r="K353" s="11"/>
      <c r="L353" s="11"/>
    </row>
    <row r="354" spans="3:12" s="5" customFormat="1">
      <c r="C354" s="10"/>
      <c r="D354" s="10"/>
      <c r="E354" s="10"/>
      <c r="F354" s="10"/>
      <c r="G354" s="11"/>
      <c r="H354" s="11"/>
      <c r="I354" s="11"/>
      <c r="J354" s="11"/>
      <c r="K354" s="11"/>
      <c r="L354" s="11"/>
    </row>
    <row r="355" spans="3:12" s="5" customFormat="1">
      <c r="C355" s="10"/>
      <c r="D355" s="10"/>
      <c r="E355" s="10"/>
      <c r="F355" s="10"/>
      <c r="G355" s="11"/>
      <c r="H355" s="11"/>
      <c r="I355" s="11"/>
      <c r="J355" s="11"/>
      <c r="K355" s="11"/>
      <c r="L355" s="11"/>
    </row>
    <row r="356" spans="3:12" s="5" customFormat="1">
      <c r="C356" s="10"/>
      <c r="D356" s="10"/>
      <c r="E356" s="10"/>
      <c r="F356" s="10"/>
      <c r="G356" s="11"/>
      <c r="H356" s="11"/>
      <c r="I356" s="11"/>
      <c r="J356" s="11"/>
      <c r="K356" s="11"/>
      <c r="L356" s="11"/>
    </row>
    <row r="357" spans="3:12" s="5" customFormat="1">
      <c r="C357" s="10"/>
      <c r="D357" s="10"/>
      <c r="E357" s="10"/>
      <c r="F357" s="10"/>
      <c r="G357" s="11"/>
      <c r="H357" s="11"/>
      <c r="I357" s="11"/>
      <c r="J357" s="11"/>
      <c r="K357" s="11"/>
      <c r="L357" s="11"/>
    </row>
    <row r="358" spans="3:12" s="5" customFormat="1">
      <c r="C358" s="10"/>
      <c r="D358" s="10"/>
      <c r="E358" s="10"/>
      <c r="F358" s="10"/>
      <c r="G358" s="11"/>
      <c r="H358" s="11"/>
      <c r="I358" s="11"/>
      <c r="J358" s="11"/>
      <c r="K358" s="11"/>
      <c r="L358" s="11"/>
    </row>
    <row r="359" spans="3:12" s="5" customFormat="1">
      <c r="C359" s="10"/>
      <c r="D359" s="10"/>
      <c r="E359" s="10"/>
      <c r="F359" s="10"/>
      <c r="G359" s="11"/>
      <c r="H359" s="11"/>
      <c r="I359" s="11"/>
      <c r="J359" s="11"/>
      <c r="K359" s="11"/>
      <c r="L359" s="11"/>
    </row>
    <row r="360" spans="3:12" s="5" customFormat="1">
      <c r="C360" s="10"/>
      <c r="D360" s="10"/>
      <c r="E360" s="10"/>
      <c r="F360" s="10"/>
      <c r="G360" s="11"/>
      <c r="H360" s="11"/>
      <c r="I360" s="11"/>
      <c r="J360" s="11"/>
      <c r="K360" s="11"/>
      <c r="L360" s="11"/>
    </row>
    <row r="361" spans="3:12" s="5" customFormat="1">
      <c r="C361" s="10"/>
      <c r="D361" s="10"/>
      <c r="E361" s="10"/>
      <c r="F361" s="10"/>
      <c r="G361" s="11"/>
      <c r="H361" s="11"/>
      <c r="I361" s="11"/>
      <c r="J361" s="11"/>
      <c r="K361" s="11"/>
      <c r="L361" s="11"/>
    </row>
    <row r="362" spans="3:12" s="5" customFormat="1">
      <c r="C362" s="10"/>
      <c r="D362" s="10"/>
      <c r="E362" s="10"/>
      <c r="F362" s="10"/>
      <c r="G362" s="11"/>
      <c r="H362" s="11"/>
      <c r="I362" s="11"/>
      <c r="J362" s="11"/>
      <c r="K362" s="11"/>
      <c r="L362" s="11"/>
    </row>
    <row r="363" spans="3:12" s="5" customFormat="1">
      <c r="C363" s="10"/>
      <c r="D363" s="10"/>
      <c r="E363" s="10"/>
      <c r="F363" s="10"/>
      <c r="G363" s="11"/>
      <c r="H363" s="11"/>
      <c r="I363" s="11"/>
      <c r="J363" s="11"/>
      <c r="K363" s="11"/>
      <c r="L363" s="11"/>
    </row>
    <row r="364" spans="3:12" s="5" customFormat="1">
      <c r="C364" s="10"/>
      <c r="D364" s="10"/>
      <c r="E364" s="10"/>
      <c r="F364" s="10"/>
      <c r="G364" s="11"/>
      <c r="H364" s="11"/>
      <c r="I364" s="11"/>
      <c r="J364" s="11"/>
      <c r="K364" s="11"/>
      <c r="L364" s="11"/>
    </row>
    <row r="365" spans="3:12" s="5" customFormat="1">
      <c r="C365" s="10"/>
      <c r="D365" s="10"/>
      <c r="E365" s="10"/>
      <c r="F365" s="10"/>
      <c r="G365" s="11"/>
      <c r="H365" s="11"/>
      <c r="I365" s="11"/>
      <c r="J365" s="11"/>
      <c r="K365" s="11"/>
      <c r="L365" s="11"/>
    </row>
    <row r="366" spans="3:12" s="5" customFormat="1">
      <c r="C366" s="10"/>
      <c r="D366" s="10"/>
      <c r="E366" s="10"/>
      <c r="F366" s="10"/>
      <c r="G366" s="11"/>
      <c r="H366" s="11"/>
      <c r="I366" s="11"/>
      <c r="J366" s="11"/>
      <c r="K366" s="11"/>
      <c r="L366" s="11"/>
    </row>
    <row r="367" spans="3:12" s="5" customFormat="1">
      <c r="C367" s="10"/>
      <c r="D367" s="10"/>
      <c r="E367" s="10"/>
      <c r="F367" s="10"/>
      <c r="G367" s="11"/>
      <c r="H367" s="11"/>
      <c r="I367" s="11"/>
      <c r="J367" s="11"/>
      <c r="K367" s="11"/>
      <c r="L367" s="11"/>
    </row>
    <row r="368" spans="3:12" s="5" customFormat="1">
      <c r="C368" s="10"/>
      <c r="D368" s="10"/>
      <c r="E368" s="10"/>
      <c r="F368" s="10"/>
      <c r="G368" s="11"/>
      <c r="H368" s="11"/>
      <c r="I368" s="11"/>
      <c r="J368" s="11"/>
      <c r="K368" s="11"/>
      <c r="L368" s="11"/>
    </row>
    <row r="369" spans="3:12" s="5" customFormat="1">
      <c r="C369" s="10"/>
      <c r="D369" s="10"/>
      <c r="E369" s="10"/>
      <c r="F369" s="10"/>
      <c r="G369" s="11"/>
      <c r="H369" s="11"/>
      <c r="I369" s="11"/>
      <c r="J369" s="11"/>
      <c r="K369" s="11"/>
      <c r="L369" s="11"/>
    </row>
    <row r="370" spans="3:12" s="5" customFormat="1">
      <c r="C370" s="10"/>
      <c r="D370" s="10"/>
      <c r="E370" s="10"/>
      <c r="F370" s="10"/>
      <c r="G370" s="11"/>
      <c r="H370" s="11"/>
      <c r="I370" s="11"/>
      <c r="J370" s="11"/>
      <c r="K370" s="11"/>
      <c r="L370" s="11"/>
    </row>
    <row r="371" spans="3:12" s="5" customFormat="1">
      <c r="C371" s="10"/>
      <c r="D371" s="10"/>
      <c r="E371" s="10"/>
      <c r="F371" s="10"/>
      <c r="G371" s="11"/>
      <c r="H371" s="11"/>
      <c r="I371" s="11"/>
      <c r="J371" s="11"/>
      <c r="K371" s="11"/>
      <c r="L371" s="11"/>
    </row>
    <row r="372" spans="3:12" s="5" customFormat="1">
      <c r="C372" s="10"/>
      <c r="D372" s="10"/>
      <c r="E372" s="10"/>
      <c r="F372" s="10"/>
      <c r="G372" s="11"/>
      <c r="H372" s="11"/>
      <c r="I372" s="11"/>
      <c r="J372" s="11"/>
      <c r="K372" s="11"/>
      <c r="L372" s="11"/>
    </row>
    <row r="373" spans="3:12" s="5" customFormat="1">
      <c r="C373" s="10"/>
      <c r="D373" s="10"/>
      <c r="E373" s="10"/>
      <c r="F373" s="10"/>
      <c r="G373" s="11"/>
      <c r="H373" s="11"/>
      <c r="I373" s="11"/>
      <c r="J373" s="11"/>
      <c r="K373" s="11"/>
      <c r="L373" s="11"/>
    </row>
    <row r="374" spans="3:12" s="5" customFormat="1">
      <c r="C374" s="10"/>
      <c r="D374" s="10"/>
      <c r="E374" s="10"/>
      <c r="F374" s="10"/>
      <c r="G374" s="11"/>
      <c r="H374" s="11"/>
      <c r="I374" s="11"/>
      <c r="J374" s="11"/>
      <c r="K374" s="11"/>
      <c r="L374" s="11"/>
    </row>
    <row r="375" spans="3:12" s="5" customFormat="1">
      <c r="C375" s="10"/>
      <c r="D375" s="10"/>
      <c r="E375" s="10"/>
      <c r="F375" s="10"/>
      <c r="G375" s="11"/>
      <c r="H375" s="11"/>
      <c r="I375" s="11"/>
      <c r="J375" s="11"/>
      <c r="K375" s="11"/>
      <c r="L375" s="11"/>
    </row>
    <row r="376" spans="3:12" s="5" customFormat="1">
      <c r="C376" s="10"/>
      <c r="D376" s="10"/>
      <c r="E376" s="10"/>
      <c r="F376" s="10"/>
      <c r="G376" s="11"/>
      <c r="H376" s="11"/>
      <c r="I376" s="11"/>
      <c r="J376" s="11"/>
      <c r="K376" s="11"/>
      <c r="L376" s="11"/>
    </row>
    <row r="377" spans="3:12" s="5" customFormat="1">
      <c r="C377" s="10"/>
      <c r="D377" s="10"/>
      <c r="E377" s="10"/>
      <c r="F377" s="10"/>
      <c r="G377" s="11"/>
      <c r="H377" s="11"/>
      <c r="I377" s="11"/>
      <c r="J377" s="11"/>
      <c r="K377" s="11"/>
      <c r="L377" s="11"/>
    </row>
    <row r="378" spans="3:12" s="5" customFormat="1">
      <c r="C378" s="10"/>
      <c r="D378" s="10"/>
      <c r="E378" s="10"/>
      <c r="F378" s="10"/>
      <c r="G378" s="11"/>
      <c r="H378" s="11"/>
      <c r="I378" s="11"/>
      <c r="J378" s="11"/>
      <c r="K378" s="11"/>
      <c r="L378" s="11"/>
    </row>
    <row r="379" spans="3:12" s="5" customFormat="1">
      <c r="C379" s="10"/>
      <c r="D379" s="10"/>
      <c r="E379" s="10"/>
      <c r="F379" s="10"/>
      <c r="G379" s="11"/>
      <c r="H379" s="11"/>
      <c r="I379" s="11"/>
      <c r="J379" s="11"/>
      <c r="K379" s="11"/>
      <c r="L379" s="11"/>
    </row>
    <row r="380" spans="3:12" s="5" customFormat="1">
      <c r="C380" s="10"/>
      <c r="D380" s="10"/>
      <c r="E380" s="10"/>
      <c r="F380" s="10"/>
      <c r="G380" s="11"/>
      <c r="H380" s="11"/>
      <c r="I380" s="11"/>
      <c r="J380" s="11"/>
      <c r="K380" s="11"/>
      <c r="L380" s="11"/>
    </row>
  </sheetData>
  <mergeCells count="28">
    <mergeCell ref="B266:D266"/>
    <mergeCell ref="J17:L17"/>
    <mergeCell ref="B18:B19"/>
    <mergeCell ref="C18:D18"/>
    <mergeCell ref="G18:G19"/>
    <mergeCell ref="H18:H19"/>
    <mergeCell ref="I18:I19"/>
    <mergeCell ref="J18:L18"/>
    <mergeCell ref="B22:C22"/>
    <mergeCell ref="B56:C56"/>
    <mergeCell ref="J1:L1"/>
    <mergeCell ref="J2:L2"/>
    <mergeCell ref="J3:L3"/>
    <mergeCell ref="B5:L5"/>
    <mergeCell ref="B6:L6"/>
    <mergeCell ref="J10:K10"/>
    <mergeCell ref="J12:K12"/>
    <mergeCell ref="J13:K13"/>
    <mergeCell ref="D13:I13"/>
    <mergeCell ref="D14:I14"/>
    <mergeCell ref="D10:G10"/>
    <mergeCell ref="A18:A19"/>
    <mergeCell ref="A13:B13"/>
    <mergeCell ref="A14:B14"/>
    <mergeCell ref="A15:B15"/>
    <mergeCell ref="J14:K14"/>
    <mergeCell ref="E18:E19"/>
    <mergeCell ref="F18:F19"/>
  </mergeCells>
  <pageMargins left="0.52" right="0.42" top="0.31" bottom="0.32" header="0.31496062992125984" footer="0.31496062992125984"/>
  <pageSetup paperSize="9" scale="39" fitToHeight="0" orientation="landscape" r:id="rId1"/>
  <headerFooter differentFirst="1">
    <oddHeader>&amp;C&amp;"Times New Roman,обычный"&amp;14&amp;P</oddHeader>
  </headerFooter>
  <rowBreaks count="4" manualBreakCount="4">
    <brk id="76" max="20" man="1"/>
    <brk id="94" max="16383" man="1"/>
    <brk id="232" max="11" man="1"/>
    <brk id="251" max="11" man="1"/>
  </row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Реестр источников доходов</vt:lpstr>
      <vt:lpstr>Лист1</vt:lpstr>
      <vt:lpstr>'Реестр источников доходов'!Заголовки_для_печати</vt:lpstr>
      <vt:lpstr>'Реестр источников доходов'!Область_печати</vt:lpstr>
    </vt:vector>
  </TitlesOfParts>
  <Company>Департамент финансов ЯО</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Яновская Ульяна Александровна</dc:creator>
  <cp:lastModifiedBy>puzyreva</cp:lastModifiedBy>
  <cp:lastPrinted>2022-09-16T08:23:58Z</cp:lastPrinted>
  <dcterms:created xsi:type="dcterms:W3CDTF">2017-10-02T11:02:05Z</dcterms:created>
  <dcterms:modified xsi:type="dcterms:W3CDTF">2022-11-14T06:33:12Z</dcterms:modified>
</cp:coreProperties>
</file>